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04" windowWidth="9216" windowHeight="4416" activeTab="2"/>
  </bookViews>
  <sheets>
    <sheet name="Income" sheetId="1" r:id="rId1"/>
    <sheet name="Balance Sheet" sheetId="2" r:id="rId2"/>
    <sheet name="Not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<sst xmlns="http://schemas.openxmlformats.org/spreadsheetml/2006/main" count="282" uniqueCount="212">
  <si>
    <t>CN ASIA CORPORATION BHD</t>
  </si>
  <si>
    <t>(Company No: 399442-A)</t>
  </si>
  <si>
    <t>(Incorporated in Malaysia)</t>
  </si>
  <si>
    <t>QUARTERLY REPORT</t>
  </si>
  <si>
    <t>FOR THE FINANCIAL QUARTER ENDED 30 JUNE 2000</t>
  </si>
  <si>
    <t>Quarterly report on consolidated results for the second financial quarter ended 30 June 2000.</t>
  </si>
  <si>
    <t>The figures have not been audited.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</si>
  <si>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</si>
  <si>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</si>
  <si>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</si>
  <si>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</si>
  <si>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</si>
  <si>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</si>
  <si>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</si>
  <si>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</si>
  <si>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</si>
  <si>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</si>
  <si>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31/03/2000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</si>
  <si>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</si>
  <si>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</si>
  <si>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</si>
  <si>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</si>
  <si>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</si>
  <si>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</si>
  <si>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</si>
  <si>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</si>
  <si>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</t>
  </si>
  <si>
    <t xml:space="preserve">on borrowings, depreciation and </t>
  </si>
  <si>
    <t>amortisation, exceptional items, income</t>
  </si>
  <si>
    <t>tax, minority interests and extraordinary</t>
  </si>
  <si>
    <t>items</t>
  </si>
  <si>
    <t>Interest on borrowings</t>
  </si>
  <si>
    <t>Depreciation and amortisation</t>
  </si>
  <si>
    <t>(d)</t>
  </si>
  <si>
    <t>Exceptional items</t>
  </si>
  <si>
    <t>(e)</t>
  </si>
  <si>
    <t>Operating profit/(loss) after interest</t>
  </si>
  <si>
    <t>amortisation, exceptional items but</t>
  </si>
  <si>
    <t xml:space="preserve">before income tax, minority interests and </t>
  </si>
  <si>
    <t>extraordinary items</t>
  </si>
  <si>
    <t>(f)</t>
  </si>
  <si>
    <t xml:space="preserve">Share in the results of asociated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</si>
  <si>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</si>
  <si>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</si>
  <si>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</si>
  <si>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</si>
  <si>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</si>
  <si>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</si>
  <si>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</si>
  <si>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</si>
  <si>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</si>
  <si>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</si>
  <si>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</si>
  <si>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</si>
  <si>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</si>
  <si>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</si>
  <si>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</si>
  <si>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</si>
  <si>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</si>
  <si>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</si>
  <si>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</si>
  <si>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Profit/(loss) after taxation and </t>
  </si>
  <si>
    <t>extraordinary items attributable to</t>
  </si>
  <si>
    <t>Earnings per share based on 2(j) above</t>
  </si>
  <si>
    <t>after deducting any provision for</t>
  </si>
  <si>
    <t>preference dividends, if any:-</t>
  </si>
  <si>
    <t>Basic (based on weighted average</t>
  </si>
  <si>
    <t xml:space="preserve"> number of  ordinary shares of </t>
  </si>
  <si>
    <t>36,151,032 (sen) (1999:36,000,000)</t>
  </si>
  <si>
    <t>Fully diluted (based on -------------</t>
  </si>
  <si>
    <t>N/A</t>
  </si>
  <si>
    <t>ordinary shares) (sen)</t>
  </si>
  <si>
    <t>Dividend per share (sen)</t>
  </si>
  <si>
    <t>NIL</t>
  </si>
  <si>
    <t>Dividend Description</t>
  </si>
  <si>
    <t>Not Applicable</t>
  </si>
  <si>
    <t>At End Of Current</t>
  </si>
  <si>
    <t xml:space="preserve">As At End Of </t>
  </si>
  <si>
    <t>As At Preceding</t>
  </si>
  <si>
    <t>Financial Year End</t>
  </si>
  <si>
    <t>Current Quarter</t>
  </si>
  <si>
    <t>Net tangible assets per share (RM)</t>
  </si>
  <si>
    <t>CONSOLIDATED BALANCE SHEET</t>
  </si>
  <si>
    <t>As At</t>
  </si>
  <si>
    <t xml:space="preserve">End Of </t>
  </si>
  <si>
    <t>Financial</t>
  </si>
  <si>
    <t>Year End</t>
  </si>
  <si>
    <t>31/12/1999</t>
  </si>
  <si>
    <t>Fixed Assets</t>
  </si>
  <si>
    <t>Investment in Associated Companies</t>
  </si>
  <si>
    <t>Long Term Investments</t>
  </si>
  <si>
    <t>Goodwill on Consolidation</t>
  </si>
  <si>
    <t>Intangible Assets</t>
  </si>
  <si>
    <t>Current Assets</t>
  </si>
  <si>
    <t>Stocks</t>
  </si>
  <si>
    <t>Trade Debtors</t>
  </si>
  <si>
    <t>Other Debtors, Deposits and prepayments</t>
  </si>
  <si>
    <t>Short Term Investments</t>
  </si>
  <si>
    <t>Cash In Hand And At Banks</t>
  </si>
  <si>
    <t>Current Liabilities</t>
  </si>
  <si>
    <t>Short Term Borrowings</t>
  </si>
  <si>
    <t>Trade Creditors</t>
  </si>
  <si>
    <t>Other Creditors and Accruals</t>
  </si>
  <si>
    <t>Proposed dividend</t>
  </si>
  <si>
    <t>Provision for Taxation</t>
  </si>
  <si>
    <t>Net Current Assets or 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</si>
  <si>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</si>
  <si>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</si>
  <si>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</si>
  <si>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</si>
  <si>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</si>
  <si>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</si>
  <si>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</si>
  <si>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</si>
  <si>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</si>
  <si>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</si>
  <si>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</si>
  <si>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</si>
  <si>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</si>
  <si>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Notes To The Quarterly Report For The Financial Quarter Ended 30 June 2000</t>
  </si>
  <si>
    <t>1.</t>
  </si>
  <si>
    <t>The quarterly report has been prepared based on the same accounting policies and methods of computation</t>
  </si>
  <si>
    <t>as compared with the most recent annual financial statement.</t>
  </si>
  <si>
    <t>2.</t>
  </si>
  <si>
    <t>There were no exceptional items during the period under review.</t>
  </si>
  <si>
    <t>3.</t>
  </si>
  <si>
    <t>There were no extraordinary items during the period under review.</t>
  </si>
  <si>
    <t>4.</t>
  </si>
  <si>
    <t>TAXATION</t>
  </si>
  <si>
    <t>Based on results for the financial year to-date</t>
  </si>
  <si>
    <t>5.</t>
  </si>
  <si>
    <t>There were no pre-acquisition profits for the current financial year to-date.</t>
  </si>
  <si>
    <t>6.</t>
  </si>
  <si>
    <t>There were no profits on sale of investments and/or properties for the current financial year to-date.</t>
  </si>
  <si>
    <t>7.</t>
  </si>
  <si>
    <t xml:space="preserve">There were no purchases or disposals of quoted securities by all companies for the current financial year </t>
  </si>
  <si>
    <t>to-date.</t>
  </si>
  <si>
    <t>8.</t>
  </si>
  <si>
    <t>The Company's wholly-owned subsidiary, Chip Ngai Engineering Works Sdn Bhd had in May, 2000 acquired</t>
  </si>
  <si>
    <t xml:space="preserve">49% equity interest comprising 147,000 ordinary shares of RM1.00 each at par for cash in the share capital of </t>
  </si>
  <si>
    <t>PICN Engineering Sdn Bhd ("PICN"), making PICN an associate company of the Group.</t>
  </si>
  <si>
    <t>9.</t>
  </si>
  <si>
    <t>There is no corporate proposal announced but not completed at the date of this report.</t>
  </si>
  <si>
    <t>10.</t>
  </si>
  <si>
    <t>SEASONAL AND CYCLICAL FACTORS</t>
  </si>
  <si>
    <t xml:space="preserve">The operations of one of the wholly-owned subsidiary company, which contributed a major part of the turnover </t>
  </si>
  <si>
    <t xml:space="preserve">of the Group was affected by the spending cycle of its long term customers. During the quarter under review, </t>
  </si>
  <si>
    <t>these customers contributed approximately 5% of the total turnover of the subsidiary company and they would</t>
  </si>
  <si>
    <t>normally start placing their orders only during the second half of the calender year.</t>
  </si>
  <si>
    <t>11.</t>
  </si>
  <si>
    <t>During the quarter under review, there was an increase in the paid-up capital of the Company of 71,000 ordinary</t>
  </si>
  <si>
    <t>shares of RM1.00 each as a result of the exercise of Employees' Share Option Scheme of 71,000 ordinary shares</t>
  </si>
  <si>
    <t>of RM1.00 each at an exercise price of RM1.72 per share.</t>
  </si>
  <si>
    <t>12.</t>
  </si>
  <si>
    <t>GROUP BORROWINGS</t>
  </si>
  <si>
    <t>(i) Short Term</t>
  </si>
  <si>
    <t>SECURED</t>
  </si>
  <si>
    <t>Term Loan</t>
  </si>
  <si>
    <t>Hire Purchase</t>
  </si>
  <si>
    <t>UNSECURED</t>
  </si>
  <si>
    <t>Bank Overdrafts</t>
  </si>
  <si>
    <t>Bankers Acceptance</t>
  </si>
  <si>
    <t>(ii) Long Term</t>
  </si>
  <si>
    <t>13.</t>
  </si>
  <si>
    <t>CONTINGENT LIABILITIES - UNSECURED</t>
  </si>
  <si>
    <t xml:space="preserve">In respect of corporate guarantee for credit facilities </t>
  </si>
  <si>
    <t xml:space="preserve">  granted to subsidiary companies</t>
  </si>
  <si>
    <t>14.</t>
  </si>
  <si>
    <t>There were no financial instruments with off balance sheet risks at the date of this report.</t>
  </si>
  <si>
    <t>15.</t>
  </si>
  <si>
    <t>There was no material litigation which is not in the ordinary course of business at the date of this report.</t>
  </si>
  <si>
    <t>16.</t>
  </si>
  <si>
    <t>SEGMENTAL INFORMATION - BY ACTIVITIES</t>
  </si>
  <si>
    <t>PROFIT/</t>
  </si>
  <si>
    <t>(LOSS)</t>
  </si>
  <si>
    <t xml:space="preserve">BEFORE </t>
  </si>
  <si>
    <t>ASSETS</t>
  </si>
  <si>
    <t>TURNOVER</t>
  </si>
  <si>
    <t>EMPLOYED</t>
  </si>
  <si>
    <t>Manufacturing and marketing of skid tanks,</t>
  </si>
  <si>
    <t>pressure vessels, transportable containers</t>
  </si>
  <si>
    <t>for hazardous chemicals and fabrication</t>
  </si>
  <si>
    <t>works</t>
  </si>
  <si>
    <t>Investment holdings</t>
  </si>
  <si>
    <t>17.</t>
  </si>
  <si>
    <t>The loss before taxation for the quarter under review has dropped from RM2.2 million to RM0.2 million</t>
  </si>
  <si>
    <t>representing 91% improvement compared to the previous quarter as a results of increase in turnover during</t>
  </si>
  <si>
    <t>the period under review.</t>
  </si>
  <si>
    <t>18.</t>
  </si>
  <si>
    <t>REVIEW OF PERFORMANCE OF THE GROUP</t>
  </si>
  <si>
    <t>Despite the drop in turnover for the first six months by 7% over the corresponding period of last year, the results</t>
  </si>
  <si>
    <t xml:space="preserve">of the Group have improved by reducing the loss after tax and minority interest by 28% over previous year </t>
  </si>
  <si>
    <t>corresponding period.</t>
  </si>
  <si>
    <t>Barring unforeseen circumstances, the Directors expect the results for year 2000 to improve over the year 1999</t>
  </si>
  <si>
    <t>results.</t>
  </si>
  <si>
    <t>19.</t>
  </si>
  <si>
    <t>CURRENT YEAR PROSPECTS</t>
  </si>
  <si>
    <t>The Directors are cautiously optimistic that the Group's performance will be enhanced for the current financial</t>
  </si>
  <si>
    <t>year.</t>
  </si>
  <si>
    <t>20.</t>
  </si>
  <si>
    <t xml:space="preserve">VARIANCE OF ACTUAL PROFITS FROM FORECAST PROFIT AND SHORTFALL IN PROFIT </t>
  </si>
  <si>
    <t>GUARANTEE</t>
  </si>
  <si>
    <t>Not Applicable.</t>
  </si>
  <si>
    <t>21.</t>
  </si>
  <si>
    <t>There was no interim dividend declared during the period under review.</t>
  </si>
  <si>
    <t>BY ORDER OF THE BOARD</t>
  </si>
  <si>
    <t>CHAN LAI LENG</t>
  </si>
  <si>
    <t>KOH MUI TEE</t>
  </si>
  <si>
    <t>Company Secretaries</t>
  </si>
  <si>
    <t>Selangor Darul Ehsan,</t>
  </si>
  <si>
    <t>28 August 2000</t>
  </si>
  <si>
    <t>B</t>
  </si>
</sst>
</file>

<file path=xl/styles.xml><?xml version="1.0" encoding="utf-8"?>
<styleSheet xmlns="http://schemas.openxmlformats.org/spreadsheetml/2006/main">
  <numFmts count="1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  <numFmt numFmtId="167" formatCode="_(* #,##0.0000_);_(* \(#,##0.0000\);_(* &quot;-&quot;??_);_(@_)"/>
    <numFmt numFmtId="168" formatCode="_(* #,##0.000000_);_(* \(#,##0.000000\);_(* &quot;-&quot;??_);_(@_)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2" fillId="0" borderId="0" xfId="15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 quotePrefix="1">
      <alignment horizontal="center"/>
      <protection hidden="1"/>
    </xf>
    <xf numFmtId="43" fontId="2" fillId="0" borderId="0" xfId="15" applyFont="1" applyAlignment="1" applyProtection="1">
      <alignment/>
      <protection hidden="1"/>
    </xf>
    <xf numFmtId="165" fontId="2" fillId="0" borderId="0" xfId="15" applyNumberFormat="1" applyFont="1" applyAlignment="1" applyProtection="1">
      <alignment/>
      <protection hidden="1"/>
    </xf>
    <xf numFmtId="164" fontId="2" fillId="0" borderId="0" xfId="15" applyNumberFormat="1" applyFont="1" applyAlignment="1" applyProtection="1">
      <alignment horizontal="right"/>
      <protection hidden="1"/>
    </xf>
    <xf numFmtId="43" fontId="2" fillId="0" borderId="0" xfId="15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165" fontId="2" fillId="0" borderId="0" xfId="15" applyNumberFormat="1" applyFont="1" applyAlignment="1" applyProtection="1">
      <alignment horizontal="center"/>
      <protection hidden="1"/>
    </xf>
    <xf numFmtId="165" fontId="2" fillId="0" borderId="0" xfId="15" applyNumberFormat="1" applyFont="1" applyAlignment="1" applyProtection="1">
      <alignment horizontal="right"/>
      <protection hidden="1"/>
    </xf>
    <xf numFmtId="164" fontId="2" fillId="0" borderId="0" xfId="15" applyNumberFormat="1" applyFont="1" applyAlignment="1" applyProtection="1">
      <alignment horizontal="center"/>
      <protection hidden="1"/>
    </xf>
    <xf numFmtId="166" fontId="2" fillId="0" borderId="0" xfId="15" applyNumberFormat="1" applyFont="1" applyAlignment="1" applyProtection="1">
      <alignment horizontal="left"/>
      <protection hidden="1"/>
    </xf>
    <xf numFmtId="166" fontId="2" fillId="0" borderId="0" xfId="15" applyNumberFormat="1" applyFont="1" applyAlignment="1" applyProtection="1">
      <alignment horizontal="right"/>
      <protection hidden="1"/>
    </xf>
    <xf numFmtId="166" fontId="2" fillId="0" borderId="0" xfId="15" applyNumberFormat="1" applyFont="1" applyAlignment="1" applyProtection="1">
      <alignment horizontal="center"/>
      <protection hidden="1"/>
    </xf>
    <xf numFmtId="167" fontId="1" fillId="0" borderId="0" xfId="15" applyNumberFormat="1" applyFont="1" applyAlignment="1" applyProtection="1">
      <alignment horizontal="center"/>
      <protection hidden="1"/>
    </xf>
    <xf numFmtId="167" fontId="1" fillId="0" borderId="0" xfId="15" applyNumberFormat="1" applyFont="1" applyAlignment="1" applyProtection="1">
      <alignment horizontal="left"/>
      <protection hidden="1"/>
    </xf>
    <xf numFmtId="164" fontId="1" fillId="0" borderId="0" xfId="15" applyNumberFormat="1" applyFont="1" applyAlignment="1" applyProtection="1">
      <alignment horizontal="left"/>
      <protection hidden="1"/>
    </xf>
    <xf numFmtId="168" fontId="1" fillId="0" borderId="0" xfId="15" applyNumberFormat="1" applyFont="1" applyAlignment="1" applyProtection="1">
      <alignment horizontal="center"/>
      <protection hidden="1"/>
    </xf>
    <xf numFmtId="168" fontId="1" fillId="0" borderId="0" xfId="15" applyNumberFormat="1" applyFont="1" applyAlignment="1" applyProtection="1">
      <alignment horizontal="left"/>
      <protection hidden="1"/>
    </xf>
    <xf numFmtId="167" fontId="2" fillId="0" borderId="0" xfId="15" applyNumberFormat="1" applyFont="1" applyAlignment="1" applyProtection="1">
      <alignment/>
      <protection hidden="1"/>
    </xf>
    <xf numFmtId="164" fontId="1" fillId="0" borderId="0" xfId="15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65" fontId="2" fillId="0" borderId="0" xfId="15" applyNumberFormat="1" applyFont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15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64" fontId="5" fillId="0" borderId="1" xfId="15" applyNumberFormat="1" applyFont="1" applyBorder="1" applyAlignment="1" applyProtection="1">
      <alignment/>
      <protection hidden="1"/>
    </xf>
    <xf numFmtId="164" fontId="5" fillId="0" borderId="2" xfId="15" applyNumberFormat="1" applyFont="1" applyBorder="1" applyAlignment="1" applyProtection="1">
      <alignment/>
      <protection hidden="1"/>
    </xf>
    <xf numFmtId="164" fontId="5" fillId="0" borderId="3" xfId="15" applyNumberFormat="1" applyFont="1" applyBorder="1" applyAlignment="1" applyProtection="1">
      <alignment/>
      <protection hidden="1"/>
    </xf>
    <xf numFmtId="164" fontId="5" fillId="0" borderId="4" xfId="15" applyNumberFormat="1" applyFont="1" applyBorder="1" applyAlignment="1" applyProtection="1">
      <alignment/>
      <protection hidden="1"/>
    </xf>
    <xf numFmtId="164" fontId="5" fillId="0" borderId="5" xfId="15" applyNumberFormat="1" applyFont="1" applyBorder="1" applyAlignment="1" applyProtection="1">
      <alignment/>
      <protection hidden="1"/>
    </xf>
    <xf numFmtId="164" fontId="5" fillId="0" borderId="0" xfId="15" applyNumberFormat="1" applyFont="1" applyBorder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 quotePrefix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43" fontId="5" fillId="0" borderId="0" xfId="15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64" fontId="5" fillId="0" borderId="0" xfId="15" applyNumberFormat="1" applyFont="1" applyAlignment="1" applyProtection="1">
      <alignment horizontal="center"/>
      <protection hidden="1"/>
    </xf>
    <xf numFmtId="164" fontId="5" fillId="0" borderId="7" xfId="15" applyNumberFormat="1" applyFont="1" applyBorder="1" applyAlignment="1" applyProtection="1">
      <alignment horizontal="center"/>
      <protection hidden="1"/>
    </xf>
    <xf numFmtId="43" fontId="5" fillId="0" borderId="0" xfId="15" applyFont="1" applyAlignment="1" applyProtection="1" quotePrefix="1">
      <alignment/>
      <protection hidden="1"/>
    </xf>
    <xf numFmtId="164" fontId="5" fillId="0" borderId="8" xfId="15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 quotePrefix="1">
      <alignment/>
      <protection hidden="1"/>
    </xf>
    <xf numFmtId="43" fontId="0" fillId="0" borderId="0" xfId="15" applyAlignment="1" applyProtection="1">
      <alignment/>
      <protection hidden="1"/>
    </xf>
    <xf numFmtId="164" fontId="5" fillId="0" borderId="0" xfId="15" applyNumberFormat="1" applyFont="1" applyBorder="1" applyAlignment="1" applyProtection="1" quotePrefix="1">
      <alignment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/>
      <protection hidden="1"/>
    </xf>
    <xf numFmtId="164" fontId="5" fillId="0" borderId="6" xfId="0" applyNumberFormat="1" applyFont="1" applyBorder="1" applyAlignment="1" applyProtection="1">
      <alignment horizontal="center"/>
      <protection hidden="1"/>
    </xf>
    <xf numFmtId="164" fontId="5" fillId="0" borderId="0" xfId="15" applyNumberFormat="1" applyFont="1" applyAlignment="1" applyProtection="1" quotePrefix="1">
      <alignment/>
      <protection hidden="1"/>
    </xf>
    <xf numFmtId="164" fontId="5" fillId="0" borderId="5" xfId="15" applyNumberFormat="1" applyFont="1" applyBorder="1" applyAlignment="1" applyProtection="1">
      <alignment horizontal="center"/>
      <protection hidden="1"/>
    </xf>
    <xf numFmtId="164" fontId="5" fillId="0" borderId="0" xfId="15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164" fontId="5" fillId="0" borderId="6" xfId="15" applyNumberFormat="1" applyFont="1" applyBorder="1" applyAlignment="1" applyProtection="1">
      <alignment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erly%20report%2030%20June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"/>
      <sheetName val="Income "/>
      <sheetName val="Income"/>
      <sheetName val="Balance Sheet"/>
      <sheetName val="Notes"/>
    </sheetNames>
    <sheetDataSet>
      <sheetData sheetId="0">
        <row r="7">
          <cell r="G7">
            <v>6130</v>
          </cell>
        </row>
        <row r="8">
          <cell r="G8">
            <v>0</v>
          </cell>
        </row>
        <row r="9">
          <cell r="G9">
            <v>0</v>
          </cell>
        </row>
        <row r="11">
          <cell r="G11">
            <v>-1191</v>
          </cell>
        </row>
        <row r="16">
          <cell r="G16">
            <v>420</v>
          </cell>
        </row>
        <row r="17">
          <cell r="G17">
            <v>561</v>
          </cell>
        </row>
        <row r="18">
          <cell r="G18">
            <v>0</v>
          </cell>
        </row>
        <row r="24">
          <cell r="G24">
            <v>0</v>
          </cell>
        </row>
        <row r="28">
          <cell r="G28">
            <v>13</v>
          </cell>
        </row>
        <row r="31">
          <cell r="G31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47">
          <cell r="G47">
            <v>-6.058474062535708</v>
          </cell>
        </row>
        <row r="51">
          <cell r="H51" t="str">
            <v>N/A</v>
          </cell>
        </row>
        <row r="53">
          <cell r="H53" t="str">
            <v>NIL</v>
          </cell>
        </row>
        <row r="55">
          <cell r="H55" t="str">
            <v>N/A</v>
          </cell>
        </row>
      </sheetData>
      <sheetData sheetId="3">
        <row r="53">
          <cell r="H53">
            <v>121.00666132286686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236"/>
  <sheetViews>
    <sheetView workbookViewId="0" topLeftCell="A1">
      <selection activeCell="M15" sqref="M15"/>
    </sheetView>
  </sheetViews>
  <sheetFormatPr defaultColWidth="9.140625" defaultRowHeight="12.75"/>
  <cols>
    <col min="1" max="1" width="4.28125" style="2" customWidth="1"/>
    <col min="2" max="2" width="4.421875" style="2" customWidth="1"/>
    <col min="3" max="3" width="3.421875" style="2" customWidth="1"/>
    <col min="4" max="4" width="9.140625" style="2" customWidth="1"/>
    <col min="5" max="5" width="8.28125" style="2" customWidth="1"/>
    <col min="6" max="6" width="10.421875" style="2" customWidth="1"/>
    <col min="7" max="7" width="9.28125" style="2" customWidth="1"/>
    <col min="8" max="8" width="10.421875" style="2" hidden="1" customWidth="1"/>
    <col min="9" max="9" width="10.421875" style="2" customWidth="1"/>
    <col min="10" max="11" width="10.421875" style="2" hidden="1" customWidth="1"/>
    <col min="12" max="12" width="11.28125" style="2" customWidth="1"/>
    <col min="13" max="13" width="11.421875" style="2" customWidth="1"/>
    <col min="14" max="14" width="11.00390625" style="2" customWidth="1"/>
    <col min="15" max="15" width="9.8515625" style="2" customWidth="1"/>
    <col min="16" max="16384" width="9.140625" style="2" customWidth="1"/>
  </cols>
  <sheetData>
    <row r="5" spans="1:14" ht="13.5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3.5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3.5">
      <c r="A7" s="66" t="s">
        <v>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9" spans="1:14" ht="13.5">
      <c r="A9" s="66" t="s">
        <v>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3.5">
      <c r="A10" s="66" t="s">
        <v>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2" spans="1:15" ht="13.5">
      <c r="A12" s="2" t="s">
        <v>5</v>
      </c>
      <c r="O12" s="3"/>
    </row>
    <row r="13" ht="13.5">
      <c r="A13" s="2" t="s">
        <v>6</v>
      </c>
    </row>
    <row r="15" ht="13.5">
      <c r="A15" s="4" t="s">
        <v>7</v>
      </c>
    </row>
    <row r="16" ht="13.5">
      <c r="A16" s="4"/>
    </row>
    <row r="17" spans="9:14" s="5" customFormat="1" ht="13.5">
      <c r="I17" s="67" t="s">
        <v>8</v>
      </c>
      <c r="J17" s="67"/>
      <c r="K17" s="67"/>
      <c r="L17" s="67"/>
      <c r="M17" s="67" t="s">
        <v>9</v>
      </c>
      <c r="N17" s="67"/>
    </row>
    <row r="18" spans="8:14" s="5" customFormat="1" ht="13.5">
      <c r="H18" s="1" t="s">
        <v>10</v>
      </c>
      <c r="I18" s="6" t="s">
        <v>10</v>
      </c>
      <c r="J18" s="6" t="s">
        <v>10</v>
      </c>
      <c r="K18" s="6" t="s">
        <v>10</v>
      </c>
      <c r="L18" s="6" t="s">
        <v>11</v>
      </c>
      <c r="M18" s="6" t="s">
        <v>10</v>
      </c>
      <c r="N18" s="6" t="s">
        <v>11</v>
      </c>
    </row>
    <row r="19" spans="8:14" s="5" customFormat="1" ht="13.5">
      <c r="H19" s="1" t="s">
        <v>12</v>
      </c>
      <c r="I19" s="6" t="s">
        <v>12</v>
      </c>
      <c r="J19" s="6" t="s">
        <v>12</v>
      </c>
      <c r="K19" s="6" t="s">
        <v>12</v>
      </c>
      <c r="L19" s="6" t="s">
        <v>12</v>
      </c>
      <c r="M19" s="6" t="s">
        <v>12</v>
      </c>
      <c r="N19" s="6" t="s">
        <v>12</v>
      </c>
    </row>
    <row r="20" spans="8:14" s="5" customFormat="1" ht="13.5">
      <c r="H20" s="1"/>
      <c r="I20" s="6" t="s">
        <v>13</v>
      </c>
      <c r="J20" s="6"/>
      <c r="K20" s="6"/>
      <c r="L20" s="6" t="s">
        <v>14</v>
      </c>
      <c r="M20" s="6" t="s">
        <v>15</v>
      </c>
      <c r="N20" s="6" t="s">
        <v>14</v>
      </c>
    </row>
    <row r="21" spans="8:14" s="5" customFormat="1" ht="13.5">
      <c r="H21" s="1" t="s">
        <v>13</v>
      </c>
      <c r="J21" s="6" t="s">
        <v>13</v>
      </c>
      <c r="K21" s="6" t="s">
        <v>13</v>
      </c>
      <c r="L21" s="6" t="s">
        <v>13</v>
      </c>
      <c r="M21" s="6"/>
      <c r="N21" s="6" t="s">
        <v>16</v>
      </c>
    </row>
    <row r="22" spans="8:14" s="5" customFormat="1" ht="13.5">
      <c r="H22" s="1" t="s">
        <v>17</v>
      </c>
      <c r="I22" s="7">
        <v>36707</v>
      </c>
      <c r="J22" s="7">
        <v>36799</v>
      </c>
      <c r="K22" s="7">
        <v>36891</v>
      </c>
      <c r="L22" s="7">
        <v>36341</v>
      </c>
      <c r="M22" s="7">
        <v>36707</v>
      </c>
      <c r="N22" s="7">
        <f>L22</f>
        <v>36341</v>
      </c>
    </row>
    <row r="23" spans="8:14" s="5" customFormat="1" ht="13.5">
      <c r="H23" s="1" t="s">
        <v>18</v>
      </c>
      <c r="I23" s="6" t="s">
        <v>18</v>
      </c>
      <c r="J23" s="6" t="s">
        <v>18</v>
      </c>
      <c r="K23" s="6" t="s">
        <v>18</v>
      </c>
      <c r="L23" s="6" t="s">
        <v>18</v>
      </c>
      <c r="M23" s="6" t="s">
        <v>18</v>
      </c>
      <c r="N23" s="6" t="s">
        <v>18</v>
      </c>
    </row>
    <row r="24" spans="1:14" ht="13.5">
      <c r="A24" s="5"/>
      <c r="B24" s="5"/>
      <c r="L24" s="3"/>
      <c r="N24" s="3"/>
    </row>
    <row r="25" spans="1:14" ht="13.5">
      <c r="A25" s="8" t="s">
        <v>19</v>
      </c>
      <c r="B25" s="5" t="s">
        <v>20</v>
      </c>
      <c r="C25" s="2" t="s">
        <v>21</v>
      </c>
      <c r="H25" s="3">
        <f>'[1]Summary '!G7</f>
        <v>6130</v>
      </c>
      <c r="I25" s="3">
        <v>10044</v>
      </c>
      <c r="J25" s="3"/>
      <c r="K25" s="3"/>
      <c r="L25" s="3">
        <v>0</v>
      </c>
      <c r="M25" s="3">
        <v>16174</v>
      </c>
      <c r="N25" s="3">
        <v>17324</v>
      </c>
    </row>
    <row r="26" spans="1:14" ht="13.5">
      <c r="A26" s="5"/>
      <c r="B26" s="5"/>
      <c r="H26" s="3"/>
      <c r="I26" s="3"/>
      <c r="J26" s="3"/>
      <c r="K26" s="3"/>
      <c r="L26" s="3"/>
      <c r="M26" s="3"/>
      <c r="N26" s="3"/>
    </row>
    <row r="27" spans="1:14" ht="13.5">
      <c r="A27" s="5"/>
      <c r="B27" s="5" t="s">
        <v>22</v>
      </c>
      <c r="C27" s="2" t="s">
        <v>23</v>
      </c>
      <c r="H27" s="3">
        <f>'[1]Summary '!G8</f>
        <v>0</v>
      </c>
      <c r="I27" s="3">
        <v>0</v>
      </c>
      <c r="J27" s="3"/>
      <c r="K27" s="3"/>
      <c r="L27" s="3">
        <v>0</v>
      </c>
      <c r="M27" s="3">
        <v>0</v>
      </c>
      <c r="N27" s="3">
        <v>0</v>
      </c>
    </row>
    <row r="28" spans="1:14" ht="13.5">
      <c r="A28" s="5"/>
      <c r="B28" s="5"/>
      <c r="H28" s="3"/>
      <c r="I28" s="3"/>
      <c r="J28" s="3"/>
      <c r="K28" s="3"/>
      <c r="L28" s="3"/>
      <c r="M28" s="3"/>
      <c r="N28" s="3"/>
    </row>
    <row r="29" spans="1:14" ht="13.5">
      <c r="A29" s="5"/>
      <c r="B29" s="5" t="s">
        <v>24</v>
      </c>
      <c r="C29" s="2" t="s">
        <v>25</v>
      </c>
      <c r="H29" s="3">
        <f>'[1]Summary '!G9</f>
        <v>0</v>
      </c>
      <c r="I29" s="3">
        <v>0</v>
      </c>
      <c r="J29" s="3"/>
      <c r="K29" s="3"/>
      <c r="L29" s="3">
        <v>0</v>
      </c>
      <c r="M29" s="3">
        <v>0</v>
      </c>
      <c r="N29" s="3">
        <v>0</v>
      </c>
    </row>
    <row r="30" spans="1:14" ht="13.5">
      <c r="A30" s="5"/>
      <c r="B30" s="5"/>
      <c r="H30" s="3"/>
      <c r="I30" s="3"/>
      <c r="J30" s="3"/>
      <c r="K30" s="3"/>
      <c r="L30" s="3"/>
      <c r="M30" s="3"/>
      <c r="N30" s="3"/>
    </row>
    <row r="31" spans="1:14" ht="13.5">
      <c r="A31" s="5">
        <v>2</v>
      </c>
      <c r="B31" s="5" t="s">
        <v>20</v>
      </c>
      <c r="C31" s="2" t="s">
        <v>26</v>
      </c>
      <c r="H31" s="3">
        <f>'[1]Summary '!G11</f>
        <v>-1191</v>
      </c>
      <c r="I31" s="3">
        <v>503</v>
      </c>
      <c r="J31" s="3"/>
      <c r="K31" s="3"/>
      <c r="L31" s="3">
        <v>0</v>
      </c>
      <c r="M31" s="3">
        <v>-688</v>
      </c>
      <c r="N31" s="3">
        <v>-2482</v>
      </c>
    </row>
    <row r="32" spans="1:14" ht="13.5">
      <c r="A32" s="5"/>
      <c r="B32" s="5"/>
      <c r="C32" s="2" t="s">
        <v>27</v>
      </c>
      <c r="H32" s="3"/>
      <c r="I32" s="3"/>
      <c r="J32" s="9"/>
      <c r="K32" s="9"/>
      <c r="L32" s="3"/>
      <c r="M32" s="3"/>
      <c r="N32" s="3"/>
    </row>
    <row r="33" spans="1:14" ht="13.5">
      <c r="A33" s="5"/>
      <c r="B33" s="5"/>
      <c r="C33" s="2" t="s">
        <v>28</v>
      </c>
      <c r="H33" s="3"/>
      <c r="I33" s="3"/>
      <c r="J33" s="9"/>
      <c r="K33" s="9"/>
      <c r="L33" s="3"/>
      <c r="M33" s="3"/>
      <c r="N33" s="3"/>
    </row>
    <row r="34" spans="1:14" ht="13.5">
      <c r="A34" s="5"/>
      <c r="B34" s="5"/>
      <c r="C34" s="2" t="s">
        <v>29</v>
      </c>
      <c r="H34" s="3"/>
      <c r="I34" s="3"/>
      <c r="J34" s="9"/>
      <c r="K34" s="9"/>
      <c r="L34" s="3"/>
      <c r="M34" s="3"/>
      <c r="N34" s="3"/>
    </row>
    <row r="35" spans="1:14" ht="13.5">
      <c r="A35" s="5"/>
      <c r="B35" s="5"/>
      <c r="C35" s="2" t="s">
        <v>30</v>
      </c>
      <c r="H35" s="3"/>
      <c r="I35" s="3"/>
      <c r="J35" s="9"/>
      <c r="K35" s="9"/>
      <c r="L35" s="3"/>
      <c r="M35" s="3"/>
      <c r="N35" s="3"/>
    </row>
    <row r="36" spans="1:14" ht="13.5">
      <c r="A36" s="5"/>
      <c r="B36" s="5"/>
      <c r="H36" s="3"/>
      <c r="I36" s="3"/>
      <c r="J36" s="9"/>
      <c r="K36" s="9"/>
      <c r="L36" s="3"/>
      <c r="M36" s="3"/>
      <c r="N36" s="3"/>
    </row>
    <row r="37" spans="1:14" ht="13.5">
      <c r="A37" s="5"/>
      <c r="B37" s="5" t="s">
        <v>22</v>
      </c>
      <c r="C37" s="2" t="s">
        <v>31</v>
      </c>
      <c r="H37" s="3">
        <f>'[1]Summary '!G16</f>
        <v>420</v>
      </c>
      <c r="I37" s="3">
        <v>451</v>
      </c>
      <c r="J37" s="3"/>
      <c r="K37" s="3"/>
      <c r="L37" s="3">
        <v>0</v>
      </c>
      <c r="M37" s="3">
        <v>871</v>
      </c>
      <c r="N37" s="3">
        <v>781</v>
      </c>
    </row>
    <row r="38" spans="1:14" ht="13.5">
      <c r="A38" s="5"/>
      <c r="B38" s="5"/>
      <c r="H38" s="3"/>
      <c r="I38" s="3"/>
      <c r="J38" s="9"/>
      <c r="K38" s="9"/>
      <c r="L38" s="3"/>
      <c r="M38" s="3"/>
      <c r="N38" s="3"/>
    </row>
    <row r="39" spans="1:14" ht="13.5">
      <c r="A39" s="5"/>
      <c r="B39" s="5" t="s">
        <v>24</v>
      </c>
      <c r="C39" s="2" t="s">
        <v>32</v>
      </c>
      <c r="H39" s="3">
        <f>'[1]Summary '!G17</f>
        <v>561</v>
      </c>
      <c r="I39" s="3">
        <v>263</v>
      </c>
      <c r="J39" s="3"/>
      <c r="K39" s="3"/>
      <c r="L39" s="3">
        <v>0</v>
      </c>
      <c r="M39" s="3">
        <v>824</v>
      </c>
      <c r="N39" s="3">
        <v>754</v>
      </c>
    </row>
    <row r="40" spans="1:14" ht="13.5">
      <c r="A40" s="5"/>
      <c r="B40" s="5"/>
      <c r="H40" s="3"/>
      <c r="I40" s="3"/>
      <c r="J40" s="9"/>
      <c r="K40" s="9"/>
      <c r="L40" s="3"/>
      <c r="M40" s="3"/>
      <c r="N40" s="3"/>
    </row>
    <row r="41" spans="1:14" ht="13.5">
      <c r="A41" s="5"/>
      <c r="B41" s="5" t="s">
        <v>33</v>
      </c>
      <c r="C41" s="2" t="s">
        <v>34</v>
      </c>
      <c r="H41" s="3">
        <f>'[1]Summary '!G18</f>
        <v>0</v>
      </c>
      <c r="I41" s="3">
        <v>0</v>
      </c>
      <c r="J41" s="3"/>
      <c r="K41" s="3"/>
      <c r="L41" s="3">
        <v>0</v>
      </c>
      <c r="M41" s="3">
        <v>0</v>
      </c>
      <c r="N41" s="3">
        <v>0</v>
      </c>
    </row>
    <row r="42" spans="1:14" ht="13.5">
      <c r="A42" s="5"/>
      <c r="B42" s="5"/>
      <c r="H42" s="3"/>
      <c r="I42" s="3"/>
      <c r="J42" s="9"/>
      <c r="K42" s="9"/>
      <c r="L42" s="3"/>
      <c r="M42" s="3"/>
      <c r="N42" s="3"/>
    </row>
    <row r="43" spans="1:14" ht="13.5">
      <c r="A43" s="5"/>
      <c r="B43" s="5" t="s">
        <v>35</v>
      </c>
      <c r="C43" s="2" t="s">
        <v>36</v>
      </c>
      <c r="H43" s="3">
        <f>+H31-H37-H39-H41</f>
        <v>-2172</v>
      </c>
      <c r="I43" s="3">
        <v>-211</v>
      </c>
      <c r="J43" s="3"/>
      <c r="K43" s="3"/>
      <c r="L43" s="3">
        <v>0</v>
      </c>
      <c r="M43" s="3">
        <v>-2383</v>
      </c>
      <c r="N43" s="3">
        <v>-4017</v>
      </c>
    </row>
    <row r="44" spans="1:14" ht="13.5">
      <c r="A44" s="5"/>
      <c r="B44" s="5"/>
      <c r="C44" s="2" t="s">
        <v>27</v>
      </c>
      <c r="H44" s="3"/>
      <c r="I44" s="3"/>
      <c r="J44" s="9"/>
      <c r="K44" s="9"/>
      <c r="L44" s="3"/>
      <c r="M44" s="3"/>
      <c r="N44" s="3"/>
    </row>
    <row r="45" spans="1:14" ht="13.5">
      <c r="A45" s="5"/>
      <c r="B45" s="5"/>
      <c r="C45" s="2" t="s">
        <v>37</v>
      </c>
      <c r="H45" s="3"/>
      <c r="I45" s="3"/>
      <c r="J45" s="9"/>
      <c r="K45" s="9"/>
      <c r="L45" s="3"/>
      <c r="M45" s="3"/>
      <c r="N45" s="3"/>
    </row>
    <row r="46" spans="1:14" ht="13.5">
      <c r="A46" s="5"/>
      <c r="B46" s="5"/>
      <c r="C46" s="2" t="s">
        <v>38</v>
      </c>
      <c r="H46" s="3"/>
      <c r="I46" s="3"/>
      <c r="J46" s="9"/>
      <c r="K46" s="9"/>
      <c r="L46" s="3"/>
      <c r="M46" s="3"/>
      <c r="N46" s="3"/>
    </row>
    <row r="47" spans="1:14" ht="13.5">
      <c r="A47" s="5"/>
      <c r="B47" s="5"/>
      <c r="C47" s="2" t="s">
        <v>39</v>
      </c>
      <c r="H47" s="3"/>
      <c r="I47" s="3"/>
      <c r="J47" s="9"/>
      <c r="K47" s="9"/>
      <c r="L47" s="3"/>
      <c r="M47" s="3"/>
      <c r="N47" s="3"/>
    </row>
    <row r="48" spans="1:14" ht="13.5">
      <c r="A48" s="5"/>
      <c r="B48" s="5"/>
      <c r="H48" s="3"/>
      <c r="I48" s="3"/>
      <c r="J48" s="9"/>
      <c r="K48" s="9"/>
      <c r="L48" s="3"/>
      <c r="M48" s="3"/>
      <c r="N48" s="3"/>
    </row>
    <row r="49" spans="1:14" ht="13.5">
      <c r="A49" s="5"/>
      <c r="B49" s="5" t="s">
        <v>40</v>
      </c>
      <c r="C49" s="2" t="s">
        <v>41</v>
      </c>
      <c r="H49" s="3">
        <f>'[1]Summary '!G24</f>
        <v>0</v>
      </c>
      <c r="I49" s="3">
        <v>0</v>
      </c>
      <c r="J49" s="3"/>
      <c r="K49" s="3"/>
      <c r="L49" s="3">
        <v>0</v>
      </c>
      <c r="M49" s="3">
        <v>0</v>
      </c>
      <c r="N49" s="3">
        <v>0</v>
      </c>
    </row>
    <row r="50" spans="1:14" ht="13.5">
      <c r="A50" s="5"/>
      <c r="B50" s="5"/>
      <c r="C50" s="2" t="s">
        <v>42</v>
      </c>
      <c r="H50" s="3"/>
      <c r="I50" s="3"/>
      <c r="J50" s="9"/>
      <c r="K50" s="9"/>
      <c r="L50" s="3"/>
      <c r="M50" s="3"/>
      <c r="N50" s="3"/>
    </row>
    <row r="51" spans="1:14" ht="13.5">
      <c r="A51" s="5"/>
      <c r="B51" s="5"/>
      <c r="H51" s="3"/>
      <c r="I51" s="3"/>
      <c r="J51" s="9"/>
      <c r="K51" s="9"/>
      <c r="L51" s="3"/>
      <c r="M51" s="3"/>
      <c r="N51" s="3"/>
    </row>
    <row r="52" spans="1:14" ht="13.5">
      <c r="A52" s="5"/>
      <c r="B52" s="5" t="s">
        <v>43</v>
      </c>
      <c r="C52" s="2" t="s">
        <v>44</v>
      </c>
      <c r="H52" s="3">
        <f>+H43-H49</f>
        <v>-2172</v>
      </c>
      <c r="I52" s="3">
        <v>-211</v>
      </c>
      <c r="J52" s="3"/>
      <c r="K52" s="3"/>
      <c r="L52" s="3">
        <v>0</v>
      </c>
      <c r="M52" s="3">
        <v>-2383</v>
      </c>
      <c r="N52" s="3">
        <v>-4017</v>
      </c>
    </row>
    <row r="53" spans="1:14" ht="13.5">
      <c r="A53" s="5"/>
      <c r="B53" s="5"/>
      <c r="C53" s="2" t="s">
        <v>45</v>
      </c>
      <c r="H53" s="3"/>
      <c r="I53" s="3"/>
      <c r="J53" s="9"/>
      <c r="K53" s="9"/>
      <c r="L53" s="3"/>
      <c r="M53" s="3"/>
      <c r="N53" s="3"/>
    </row>
    <row r="54" spans="1:14" ht="13.5">
      <c r="A54" s="5"/>
      <c r="B54" s="5"/>
      <c r="H54" s="3"/>
      <c r="I54" s="3"/>
      <c r="J54" s="9"/>
      <c r="K54" s="9"/>
      <c r="L54" s="3"/>
      <c r="M54" s="3"/>
      <c r="N54" s="3"/>
    </row>
    <row r="55" spans="1:14" ht="13.5">
      <c r="A55" s="5"/>
      <c r="B55" s="5" t="s">
        <v>46</v>
      </c>
      <c r="C55" s="2" t="s">
        <v>47</v>
      </c>
      <c r="H55" s="3">
        <f>'[1]Summary '!G28</f>
        <v>13</v>
      </c>
      <c r="I55" s="3">
        <v>-11</v>
      </c>
      <c r="J55" s="3"/>
      <c r="K55" s="3"/>
      <c r="L55" s="3">
        <v>0</v>
      </c>
      <c r="M55" s="3">
        <v>2</v>
      </c>
      <c r="N55" s="3">
        <v>0</v>
      </c>
    </row>
    <row r="56" spans="1:14" ht="13.5">
      <c r="A56" s="5"/>
      <c r="B56" s="5"/>
      <c r="H56" s="3"/>
      <c r="I56" s="3"/>
      <c r="J56" s="9"/>
      <c r="K56" s="9"/>
      <c r="L56" s="3"/>
      <c r="M56" s="3"/>
      <c r="N56" s="3"/>
    </row>
    <row r="57" spans="1:14" ht="13.5">
      <c r="A57" s="5"/>
      <c r="B57" s="5" t="s">
        <v>48</v>
      </c>
      <c r="C57" s="5" t="s">
        <v>48</v>
      </c>
      <c r="D57" s="2" t="s">
        <v>49</v>
      </c>
      <c r="H57" s="3">
        <f>+H52-H55</f>
        <v>-2185</v>
      </c>
      <c r="I57" s="3">
        <v>-200</v>
      </c>
      <c r="J57" s="3"/>
      <c r="K57" s="3"/>
      <c r="L57" s="3">
        <v>0</v>
      </c>
      <c r="M57" s="3">
        <v>-2385</v>
      </c>
      <c r="N57" s="3">
        <v>-4017</v>
      </c>
    </row>
    <row r="58" spans="1:14" ht="13.5">
      <c r="A58" s="5"/>
      <c r="B58" s="5"/>
      <c r="D58" s="2" t="s">
        <v>50</v>
      </c>
      <c r="H58" s="3"/>
      <c r="I58" s="3"/>
      <c r="J58" s="9"/>
      <c r="K58" s="9"/>
      <c r="L58" s="3"/>
      <c r="M58" s="3"/>
      <c r="N58" s="3"/>
    </row>
    <row r="59" spans="1:14" ht="13.5">
      <c r="A59" s="5"/>
      <c r="B59" s="5"/>
      <c r="H59" s="3"/>
      <c r="I59" s="3"/>
      <c r="J59" s="9"/>
      <c r="K59" s="9"/>
      <c r="L59" s="3"/>
      <c r="M59" s="3"/>
      <c r="N59" s="3"/>
    </row>
    <row r="60" spans="1:14" ht="13.5">
      <c r="A60" s="5"/>
      <c r="B60" s="5"/>
      <c r="C60" s="5" t="s">
        <v>51</v>
      </c>
      <c r="D60" s="2" t="s">
        <v>52</v>
      </c>
      <c r="H60" s="3">
        <f>'[1]Summary '!G31</f>
        <v>0</v>
      </c>
      <c r="I60" s="3">
        <v>0</v>
      </c>
      <c r="J60" s="3"/>
      <c r="K60" s="3"/>
      <c r="L60" s="3">
        <v>0</v>
      </c>
      <c r="M60" s="3">
        <v>0</v>
      </c>
      <c r="N60" s="3">
        <v>-715</v>
      </c>
    </row>
    <row r="61" spans="1:2" ht="13.5">
      <c r="A61" s="5"/>
      <c r="B61" s="5"/>
    </row>
    <row r="62" spans="1:2" ht="13.5">
      <c r="A62" s="5"/>
      <c r="B62" s="5"/>
    </row>
    <row r="63" spans="1:2" ht="13.5">
      <c r="A63" s="5"/>
      <c r="B63" s="5"/>
    </row>
    <row r="64" spans="1:2" ht="13.5">
      <c r="A64" s="5"/>
      <c r="B64" s="5"/>
    </row>
    <row r="65" spans="1:14" ht="13.5">
      <c r="A65" s="5"/>
      <c r="B65" s="5" t="s">
        <v>53</v>
      </c>
      <c r="C65" s="2" t="s">
        <v>49</v>
      </c>
      <c r="H65" s="3">
        <f>+H57-H60</f>
        <v>-2185</v>
      </c>
      <c r="I65" s="3">
        <v>-200</v>
      </c>
      <c r="J65" s="3">
        <v>0</v>
      </c>
      <c r="K65" s="3">
        <v>0</v>
      </c>
      <c r="L65" s="3">
        <v>0</v>
      </c>
      <c r="M65" s="3">
        <v>-2385</v>
      </c>
      <c r="N65" s="3">
        <v>-3302</v>
      </c>
    </row>
    <row r="66" spans="1:14" ht="13.5">
      <c r="A66" s="5"/>
      <c r="B66" s="5"/>
      <c r="C66" s="2" t="s">
        <v>54</v>
      </c>
      <c r="H66" s="3"/>
      <c r="I66" s="3"/>
      <c r="J66" s="3"/>
      <c r="K66" s="3"/>
      <c r="L66" s="3"/>
      <c r="M66" s="3"/>
      <c r="N66" s="3"/>
    </row>
    <row r="67" spans="1:14" ht="13.5">
      <c r="A67" s="5"/>
      <c r="B67" s="5"/>
      <c r="H67" s="3"/>
      <c r="I67" s="3"/>
      <c r="J67" s="3"/>
      <c r="K67" s="3"/>
      <c r="L67" s="3"/>
      <c r="M67" s="3"/>
      <c r="N67" s="3"/>
    </row>
    <row r="68" spans="1:14" ht="13.5">
      <c r="A68" s="5"/>
      <c r="B68" s="5" t="s">
        <v>55</v>
      </c>
      <c r="C68" s="5" t="s">
        <v>48</v>
      </c>
      <c r="D68" s="2" t="s">
        <v>56</v>
      </c>
      <c r="H68" s="3">
        <f>'[1]Summary '!G34</f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ht="13.5">
      <c r="A69" s="5"/>
      <c r="B69" s="5"/>
      <c r="C69" s="5" t="s">
        <v>51</v>
      </c>
      <c r="D69" s="2" t="s">
        <v>52</v>
      </c>
      <c r="H69" s="3">
        <f>'[1]Summary '!G35</f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</row>
    <row r="70" spans="1:14" ht="13.5">
      <c r="A70" s="5"/>
      <c r="B70" s="5"/>
      <c r="C70" s="5" t="s">
        <v>57</v>
      </c>
      <c r="D70" s="2" t="s">
        <v>58</v>
      </c>
      <c r="H70" s="3">
        <f>'[1]Summary '!G36</f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</row>
    <row r="71" spans="1:14" ht="13.5">
      <c r="A71" s="5"/>
      <c r="B71" s="5"/>
      <c r="D71" s="2" t="s">
        <v>59</v>
      </c>
      <c r="H71" s="3"/>
      <c r="I71" s="3"/>
      <c r="J71" s="3"/>
      <c r="K71" s="3"/>
      <c r="L71" s="3"/>
      <c r="M71" s="3"/>
      <c r="N71" s="3"/>
    </row>
    <row r="72" spans="1:14" ht="13.5">
      <c r="A72" s="5"/>
      <c r="B72" s="5"/>
      <c r="H72" s="3"/>
      <c r="I72" s="3"/>
      <c r="J72" s="3"/>
      <c r="K72" s="3"/>
      <c r="L72" s="3"/>
      <c r="M72" s="3"/>
      <c r="N72" s="3"/>
    </row>
    <row r="73" spans="1:14" ht="13.5">
      <c r="A73" s="5"/>
      <c r="B73" s="5" t="s">
        <v>60</v>
      </c>
      <c r="C73" s="2" t="s">
        <v>61</v>
      </c>
      <c r="H73" s="3">
        <f>+H65-H68-H69-H70</f>
        <v>-2185</v>
      </c>
      <c r="I73" s="3">
        <v>-200</v>
      </c>
      <c r="J73" s="3">
        <v>0</v>
      </c>
      <c r="K73" s="3">
        <v>0</v>
      </c>
      <c r="L73" s="3">
        <v>0</v>
      </c>
      <c r="M73" s="3">
        <v>-2385</v>
      </c>
      <c r="N73" s="3">
        <v>-3302</v>
      </c>
    </row>
    <row r="74" spans="1:14" ht="13.5">
      <c r="A74" s="5"/>
      <c r="B74" s="5"/>
      <c r="C74" s="2" t="s">
        <v>62</v>
      </c>
      <c r="H74" s="3"/>
      <c r="I74" s="3"/>
      <c r="J74" s="3"/>
      <c r="K74" s="3"/>
      <c r="L74" s="3"/>
      <c r="M74" s="3"/>
      <c r="N74" s="3"/>
    </row>
    <row r="75" spans="1:14" ht="13.5">
      <c r="A75" s="5"/>
      <c r="B75" s="5"/>
      <c r="C75" s="2" t="s">
        <v>59</v>
      </c>
      <c r="H75" s="3"/>
      <c r="I75" s="3"/>
      <c r="J75" s="3"/>
      <c r="K75" s="3"/>
      <c r="L75" s="3"/>
      <c r="M75" s="3"/>
      <c r="N75" s="3"/>
    </row>
    <row r="76" spans="1:14" ht="13.5">
      <c r="A76" s="5"/>
      <c r="B76" s="5"/>
      <c r="H76" s="3"/>
      <c r="I76" s="3"/>
      <c r="J76" s="3"/>
      <c r="K76" s="3"/>
      <c r="L76" s="3"/>
      <c r="M76" s="3"/>
      <c r="N76" s="3"/>
    </row>
    <row r="77" spans="1:14" ht="13.5">
      <c r="A77" s="5">
        <v>3</v>
      </c>
      <c r="B77" s="5" t="s">
        <v>20</v>
      </c>
      <c r="C77" s="2" t="s">
        <v>63</v>
      </c>
      <c r="H77" s="3"/>
      <c r="I77" s="3"/>
      <c r="J77" s="3"/>
      <c r="K77" s="3"/>
      <c r="L77" s="3"/>
      <c r="M77" s="3"/>
      <c r="N77" s="3"/>
    </row>
    <row r="78" spans="1:14" ht="13.5">
      <c r="A78" s="5"/>
      <c r="B78" s="5"/>
      <c r="C78" s="2" t="s">
        <v>64</v>
      </c>
      <c r="H78" s="3"/>
      <c r="I78" s="3"/>
      <c r="J78" s="3"/>
      <c r="K78" s="3"/>
      <c r="L78" s="3"/>
      <c r="M78" s="3"/>
      <c r="N78" s="3"/>
    </row>
    <row r="79" spans="1:14" ht="13.5">
      <c r="A79" s="5"/>
      <c r="B79" s="5"/>
      <c r="C79" s="2" t="s">
        <v>65</v>
      </c>
      <c r="H79" s="3"/>
      <c r="I79" s="3"/>
      <c r="J79" s="3"/>
      <c r="K79" s="3"/>
      <c r="L79" s="3"/>
      <c r="M79" s="3"/>
      <c r="N79" s="3"/>
    </row>
    <row r="80" spans="1:14" ht="13.5">
      <c r="A80" s="5"/>
      <c r="B80" s="5"/>
      <c r="H80" s="3"/>
      <c r="I80" s="3"/>
      <c r="J80" s="3"/>
      <c r="K80" s="3"/>
      <c r="L80" s="3"/>
      <c r="M80" s="3"/>
      <c r="N80" s="3"/>
    </row>
    <row r="81" spans="1:14" ht="13.5">
      <c r="A81" s="5"/>
      <c r="B81" s="5"/>
      <c r="C81" s="5" t="s">
        <v>48</v>
      </c>
      <c r="D81" s="2" t="s">
        <v>66</v>
      </c>
      <c r="H81" s="10">
        <f>'[1]Summary '!G47</f>
        <v>-6.058474062535708</v>
      </c>
      <c r="I81" s="10">
        <v>-0.5532345521975693</v>
      </c>
      <c r="J81" s="10">
        <v>0</v>
      </c>
      <c r="K81" s="10">
        <v>0</v>
      </c>
      <c r="L81" s="10">
        <v>0</v>
      </c>
      <c r="M81" s="10">
        <v>-6.611708614733277</v>
      </c>
      <c r="N81" s="10">
        <v>-9.172222222222222</v>
      </c>
    </row>
    <row r="82" spans="1:14" ht="13.5">
      <c r="A82" s="5"/>
      <c r="B82" s="5"/>
      <c r="D82" s="2" t="s">
        <v>67</v>
      </c>
      <c r="H82" s="3"/>
      <c r="I82" s="3"/>
      <c r="J82" s="3"/>
      <c r="K82" s="3"/>
      <c r="L82" s="3"/>
      <c r="N82" s="3"/>
    </row>
    <row r="83" spans="1:14" ht="13.5">
      <c r="A83" s="5"/>
      <c r="B83" s="5"/>
      <c r="D83" s="2" t="s">
        <v>68</v>
      </c>
      <c r="H83" s="3"/>
      <c r="I83" s="3"/>
      <c r="J83" s="3"/>
      <c r="K83" s="3"/>
      <c r="L83" s="3"/>
      <c r="N83" s="3"/>
    </row>
    <row r="84" spans="1:14" ht="13.5">
      <c r="A84" s="5"/>
      <c r="B84" s="5"/>
      <c r="H84" s="3"/>
      <c r="I84" s="3"/>
      <c r="J84" s="3"/>
      <c r="K84" s="3"/>
      <c r="L84" s="3"/>
      <c r="N84" s="3"/>
    </row>
    <row r="85" spans="1:14" ht="13.5">
      <c r="A85" s="5"/>
      <c r="B85" s="5"/>
      <c r="C85" s="2" t="s">
        <v>51</v>
      </c>
      <c r="D85" s="2" t="s">
        <v>69</v>
      </c>
      <c r="H85" s="3"/>
      <c r="I85" s="11" t="str">
        <f>'[1]Summary '!H51</f>
        <v>N/A</v>
      </c>
      <c r="J85" s="3"/>
      <c r="K85" s="3"/>
      <c r="L85" s="3"/>
      <c r="M85" s="12" t="s">
        <v>70</v>
      </c>
      <c r="N85" s="12" t="s">
        <v>70</v>
      </c>
    </row>
    <row r="86" spans="1:14" ht="13.5">
      <c r="A86" s="5"/>
      <c r="B86" s="5"/>
      <c r="D86" s="2" t="s">
        <v>71</v>
      </c>
      <c r="I86" s="13"/>
      <c r="M86" s="13"/>
      <c r="N86" s="13"/>
    </row>
    <row r="87" spans="1:14" ht="13.5">
      <c r="A87" s="5"/>
      <c r="B87" s="5"/>
      <c r="I87" s="13"/>
      <c r="L87" s="14"/>
      <c r="M87" s="13"/>
      <c r="N87" s="13"/>
    </row>
    <row r="88" spans="1:14" ht="13.5">
      <c r="A88" s="5">
        <v>4</v>
      </c>
      <c r="B88" s="5" t="s">
        <v>20</v>
      </c>
      <c r="C88" s="2" t="s">
        <v>72</v>
      </c>
      <c r="H88" s="14">
        <v>0</v>
      </c>
      <c r="I88" s="15" t="str">
        <f>'[1]Summary '!H53</f>
        <v>NIL</v>
      </c>
      <c r="J88" s="14">
        <v>0</v>
      </c>
      <c r="K88" s="14">
        <v>0</v>
      </c>
      <c r="L88" s="14">
        <v>0</v>
      </c>
      <c r="M88" s="11" t="s">
        <v>73</v>
      </c>
      <c r="N88" s="11" t="s">
        <v>73</v>
      </c>
    </row>
    <row r="89" spans="1:14" ht="13.5">
      <c r="A89" s="5"/>
      <c r="B89" s="5"/>
      <c r="H89" s="16"/>
      <c r="I89" s="11"/>
      <c r="J89" s="16"/>
      <c r="K89" s="16"/>
      <c r="L89" s="16"/>
      <c r="M89" s="11"/>
      <c r="N89" s="11"/>
    </row>
    <row r="90" spans="1:14" ht="13.5">
      <c r="A90" s="5"/>
      <c r="B90" s="5" t="s">
        <v>22</v>
      </c>
      <c r="C90" s="2" t="s">
        <v>74</v>
      </c>
      <c r="H90" s="17" t="s">
        <v>75</v>
      </c>
      <c r="I90" s="18" t="str">
        <f>'[1]Summary '!H55</f>
        <v>N/A</v>
      </c>
      <c r="J90" s="17">
        <v>0</v>
      </c>
      <c r="K90" s="17">
        <v>0</v>
      </c>
      <c r="L90" s="19"/>
      <c r="M90" s="18" t="s">
        <v>70</v>
      </c>
      <c r="N90" s="18" t="s">
        <v>70</v>
      </c>
    </row>
    <row r="91" spans="1:14" ht="13.5">
      <c r="A91" s="5"/>
      <c r="B91" s="5"/>
      <c r="H91" s="19"/>
      <c r="I91" s="9"/>
      <c r="J91" s="9"/>
      <c r="K91" s="9"/>
      <c r="L91" s="3"/>
      <c r="M91" s="16"/>
      <c r="N91" s="3"/>
    </row>
    <row r="92" spans="1:14" ht="13.5">
      <c r="A92" s="5"/>
      <c r="B92" s="5"/>
      <c r="H92" s="3"/>
      <c r="I92" s="9"/>
      <c r="J92" s="9"/>
      <c r="K92" s="9"/>
      <c r="L92" s="3"/>
      <c r="M92" s="3"/>
      <c r="N92" s="3"/>
    </row>
    <row r="93" spans="1:14" ht="13.5">
      <c r="A93" s="5"/>
      <c r="B93" s="5"/>
      <c r="H93" s="20" t="s">
        <v>76</v>
      </c>
      <c r="I93" s="21" t="s">
        <v>77</v>
      </c>
      <c r="J93" s="20"/>
      <c r="K93" s="20"/>
      <c r="L93" s="3"/>
      <c r="M93" s="22" t="s">
        <v>78</v>
      </c>
      <c r="N93" s="3"/>
    </row>
    <row r="94" spans="1:14" ht="13.5">
      <c r="A94" s="5"/>
      <c r="B94" s="5"/>
      <c r="H94" s="23" t="s">
        <v>79</v>
      </c>
      <c r="I94" s="24" t="s">
        <v>80</v>
      </c>
      <c r="J94" s="23"/>
      <c r="K94" s="23"/>
      <c r="L94" s="25"/>
      <c r="M94" s="22" t="s">
        <v>79</v>
      </c>
      <c r="N94" s="3"/>
    </row>
    <row r="95" spans="1:14" ht="13.5">
      <c r="A95" s="5"/>
      <c r="B95" s="5"/>
      <c r="H95" s="23"/>
      <c r="I95" s="9"/>
      <c r="J95" s="9"/>
      <c r="K95" s="9"/>
      <c r="L95" s="25"/>
      <c r="M95" s="26"/>
      <c r="N95" s="3"/>
    </row>
    <row r="96" spans="1:14" ht="13.5">
      <c r="A96" s="5">
        <v>5</v>
      </c>
      <c r="B96" s="27" t="s">
        <v>81</v>
      </c>
      <c r="H96" s="10">
        <f>+'[1]Balance Sheet'!H53/100</f>
        <v>1.2100666132286686</v>
      </c>
      <c r="I96" s="10">
        <v>1.2012965517241379</v>
      </c>
      <c r="J96" s="10"/>
      <c r="K96" s="10"/>
      <c r="L96" s="3"/>
      <c r="M96" s="28">
        <v>1.2696944444444445</v>
      </c>
      <c r="N96" s="3"/>
    </row>
    <row r="97" spans="1:11" ht="13.5">
      <c r="A97" s="5"/>
      <c r="B97" s="5"/>
      <c r="I97" s="9"/>
      <c r="J97" s="9"/>
      <c r="K97" s="9"/>
    </row>
    <row r="98" spans="1:11" ht="13.5">
      <c r="A98" s="5"/>
      <c r="B98" s="5"/>
      <c r="I98" s="9"/>
      <c r="J98" s="9"/>
      <c r="K98" s="9"/>
    </row>
    <row r="99" spans="1:11" ht="13.5">
      <c r="A99" s="5"/>
      <c r="B99" s="5"/>
      <c r="I99" s="9"/>
      <c r="J99" s="9"/>
      <c r="K99" s="9"/>
    </row>
    <row r="100" spans="1:11" ht="13.5">
      <c r="A100" s="5"/>
      <c r="B100" s="5"/>
      <c r="I100" s="9"/>
      <c r="J100" s="9"/>
      <c r="K100" s="9"/>
    </row>
    <row r="101" spans="1:11" ht="13.5">
      <c r="A101" s="5"/>
      <c r="B101" s="5"/>
      <c r="I101" s="9"/>
      <c r="J101" s="9"/>
      <c r="K101" s="9"/>
    </row>
    <row r="102" spans="1:11" ht="13.5">
      <c r="A102" s="5"/>
      <c r="B102" s="5"/>
      <c r="I102" s="9"/>
      <c r="J102" s="9"/>
      <c r="K102" s="9"/>
    </row>
    <row r="103" spans="1:2" ht="13.5">
      <c r="A103" s="5"/>
      <c r="B103" s="5"/>
    </row>
    <row r="104" spans="1:2" ht="13.5">
      <c r="A104" s="5"/>
      <c r="B104" s="5"/>
    </row>
    <row r="105" spans="1:2" ht="13.5">
      <c r="A105" s="5"/>
      <c r="B105" s="5"/>
    </row>
    <row r="106" spans="1:2" ht="13.5">
      <c r="A106" s="5"/>
      <c r="B106" s="5"/>
    </row>
    <row r="107" spans="1:2" ht="13.5">
      <c r="A107" s="5"/>
      <c r="B107" s="5"/>
    </row>
    <row r="108" spans="1:2" ht="13.5">
      <c r="A108" s="5"/>
      <c r="B108" s="5"/>
    </row>
    <row r="109" spans="1:2" ht="13.5">
      <c r="A109" s="5"/>
      <c r="B109" s="5"/>
    </row>
    <row r="110" spans="1:2" ht="13.5">
      <c r="A110" s="5"/>
      <c r="B110" s="5"/>
    </row>
    <row r="111" spans="1:2" ht="13.5">
      <c r="A111" s="5"/>
      <c r="B111" s="5"/>
    </row>
    <row r="112" spans="1:2" ht="13.5">
      <c r="A112" s="5"/>
      <c r="B112" s="5"/>
    </row>
    <row r="113" spans="1:2" ht="13.5">
      <c r="A113" s="5"/>
      <c r="B113" s="5"/>
    </row>
    <row r="114" spans="1:2" ht="13.5">
      <c r="A114" s="5"/>
      <c r="B114" s="5"/>
    </row>
    <row r="115" spans="1:2" ht="13.5">
      <c r="A115" s="5"/>
      <c r="B115" s="5"/>
    </row>
    <row r="116" spans="1:2" ht="13.5">
      <c r="A116" s="5"/>
      <c r="B116" s="5"/>
    </row>
    <row r="117" spans="1:2" ht="13.5">
      <c r="A117" s="5"/>
      <c r="B117" s="5"/>
    </row>
    <row r="118" spans="1:2" ht="13.5">
      <c r="A118" s="5"/>
      <c r="B118" s="5"/>
    </row>
    <row r="119" spans="1:2" ht="13.5">
      <c r="A119" s="5"/>
      <c r="B119" s="5"/>
    </row>
    <row r="120" spans="1:2" ht="13.5">
      <c r="A120" s="5"/>
      <c r="B120" s="5"/>
    </row>
    <row r="121" spans="1:2" ht="13.5">
      <c r="A121" s="5"/>
      <c r="B121" s="5"/>
    </row>
    <row r="122" spans="1:2" ht="13.5">
      <c r="A122" s="5"/>
      <c r="B122" s="5"/>
    </row>
    <row r="123" spans="1:2" ht="13.5">
      <c r="A123" s="5"/>
      <c r="B123" s="5"/>
    </row>
    <row r="124" spans="1:2" ht="13.5">
      <c r="A124" s="5"/>
      <c r="B124" s="5"/>
    </row>
    <row r="125" spans="1:2" ht="13.5">
      <c r="A125" s="5"/>
      <c r="B125" s="5"/>
    </row>
    <row r="126" spans="1:2" ht="13.5">
      <c r="A126" s="5"/>
      <c r="B126" s="5"/>
    </row>
    <row r="127" spans="1:2" ht="13.5">
      <c r="A127" s="5"/>
      <c r="B127" s="5"/>
    </row>
    <row r="128" spans="1:2" ht="13.5">
      <c r="A128" s="5"/>
      <c r="B128" s="5"/>
    </row>
    <row r="129" spans="1:2" ht="13.5">
      <c r="A129" s="5"/>
      <c r="B129" s="5"/>
    </row>
    <row r="130" spans="1:2" ht="13.5">
      <c r="A130" s="5"/>
      <c r="B130" s="5"/>
    </row>
    <row r="131" spans="1:2" ht="13.5">
      <c r="A131" s="5"/>
      <c r="B131" s="5"/>
    </row>
    <row r="132" spans="1:2" ht="13.5">
      <c r="A132" s="5"/>
      <c r="B132" s="5"/>
    </row>
    <row r="133" spans="1:2" ht="13.5">
      <c r="A133" s="5"/>
      <c r="B133" s="5"/>
    </row>
    <row r="134" spans="1:2" ht="13.5">
      <c r="A134" s="5"/>
      <c r="B134" s="5"/>
    </row>
    <row r="135" spans="1:2" ht="13.5">
      <c r="A135" s="5"/>
      <c r="B135" s="5"/>
    </row>
    <row r="136" spans="1:2" ht="13.5">
      <c r="A136" s="5"/>
      <c r="B136" s="5"/>
    </row>
    <row r="137" spans="1:2" ht="13.5">
      <c r="A137" s="5"/>
      <c r="B137" s="5"/>
    </row>
    <row r="138" spans="1:2" ht="13.5">
      <c r="A138" s="5"/>
      <c r="B138" s="5"/>
    </row>
    <row r="139" spans="1:2" ht="13.5">
      <c r="A139" s="5"/>
      <c r="B139" s="5"/>
    </row>
    <row r="140" spans="1:2" ht="13.5">
      <c r="A140" s="5"/>
      <c r="B140" s="5"/>
    </row>
    <row r="141" spans="1:2" ht="13.5">
      <c r="A141" s="5"/>
      <c r="B141" s="5"/>
    </row>
    <row r="142" spans="1:2" ht="13.5">
      <c r="A142" s="5"/>
      <c r="B142" s="5"/>
    </row>
    <row r="143" spans="1:2" ht="13.5">
      <c r="A143" s="5"/>
      <c r="B143" s="5"/>
    </row>
    <row r="144" spans="1:2" ht="13.5">
      <c r="A144" s="5"/>
      <c r="B144" s="5"/>
    </row>
    <row r="145" spans="1:2" ht="13.5">
      <c r="A145" s="5"/>
      <c r="B145" s="5"/>
    </row>
    <row r="146" spans="1:2" ht="13.5">
      <c r="A146" s="5"/>
      <c r="B146" s="5"/>
    </row>
    <row r="147" spans="1:2" ht="13.5">
      <c r="A147" s="5"/>
      <c r="B147" s="5"/>
    </row>
    <row r="148" spans="1:2" ht="13.5">
      <c r="A148" s="5"/>
      <c r="B148" s="5"/>
    </row>
    <row r="149" spans="1:2" ht="13.5">
      <c r="A149" s="5"/>
      <c r="B149" s="5"/>
    </row>
    <row r="150" spans="1:2" ht="13.5">
      <c r="A150" s="5"/>
      <c r="B150" s="5"/>
    </row>
    <row r="151" spans="1:2" ht="13.5">
      <c r="A151" s="5"/>
      <c r="B151" s="5"/>
    </row>
    <row r="152" spans="1:2" ht="13.5">
      <c r="A152" s="5"/>
      <c r="B152" s="5"/>
    </row>
    <row r="153" spans="1:2" ht="13.5">
      <c r="A153" s="5"/>
      <c r="B153" s="5"/>
    </row>
    <row r="154" spans="1:2" ht="13.5">
      <c r="A154" s="5"/>
      <c r="B154" s="5"/>
    </row>
    <row r="155" spans="1:2" ht="13.5">
      <c r="A155" s="5"/>
      <c r="B155" s="5"/>
    </row>
    <row r="156" spans="1:2" ht="13.5">
      <c r="A156" s="5"/>
      <c r="B156" s="5"/>
    </row>
    <row r="157" spans="1:2" ht="13.5">
      <c r="A157" s="5"/>
      <c r="B157" s="5"/>
    </row>
    <row r="158" spans="1:2" ht="13.5">
      <c r="A158" s="5"/>
      <c r="B158" s="5"/>
    </row>
    <row r="159" spans="1:2" ht="13.5">
      <c r="A159" s="5"/>
      <c r="B159" s="5"/>
    </row>
    <row r="160" spans="1:2" ht="13.5">
      <c r="A160" s="5"/>
      <c r="B160" s="5"/>
    </row>
    <row r="161" spans="1:2" ht="13.5">
      <c r="A161" s="5"/>
      <c r="B161" s="5"/>
    </row>
    <row r="162" spans="1:2" ht="13.5">
      <c r="A162" s="5"/>
      <c r="B162" s="5"/>
    </row>
    <row r="163" spans="1:2" ht="13.5">
      <c r="A163" s="5"/>
      <c r="B163" s="5"/>
    </row>
    <row r="164" spans="1:2" ht="13.5">
      <c r="A164" s="5"/>
      <c r="B164" s="5"/>
    </row>
    <row r="165" spans="1:2" ht="13.5">
      <c r="A165" s="5"/>
      <c r="B165" s="5"/>
    </row>
    <row r="166" spans="1:2" ht="13.5">
      <c r="A166" s="5"/>
      <c r="B166" s="5"/>
    </row>
    <row r="167" spans="1:2" ht="13.5">
      <c r="A167" s="5"/>
      <c r="B167" s="5"/>
    </row>
    <row r="168" spans="1:2" ht="13.5">
      <c r="A168" s="5"/>
      <c r="B168" s="5"/>
    </row>
    <row r="169" spans="1:2" ht="13.5">
      <c r="A169" s="5"/>
      <c r="B169" s="5"/>
    </row>
    <row r="170" spans="1:2" ht="13.5">
      <c r="A170" s="5"/>
      <c r="B170" s="5"/>
    </row>
    <row r="171" spans="1:2" ht="13.5">
      <c r="A171" s="5"/>
      <c r="B171" s="5"/>
    </row>
    <row r="172" spans="1:2" ht="13.5">
      <c r="A172" s="5"/>
      <c r="B172" s="5"/>
    </row>
    <row r="173" spans="1:2" ht="13.5">
      <c r="A173" s="5"/>
      <c r="B173" s="5"/>
    </row>
    <row r="174" spans="1:2" ht="13.5">
      <c r="A174" s="5"/>
      <c r="B174" s="5"/>
    </row>
    <row r="175" spans="1:2" ht="13.5">
      <c r="A175" s="5"/>
      <c r="B175" s="5"/>
    </row>
    <row r="176" spans="1:2" ht="13.5">
      <c r="A176" s="5"/>
      <c r="B176" s="5"/>
    </row>
    <row r="177" spans="1:2" ht="13.5">
      <c r="A177" s="5"/>
      <c r="B177" s="5"/>
    </row>
    <row r="178" spans="1:2" ht="13.5">
      <c r="A178" s="5"/>
      <c r="B178" s="5"/>
    </row>
    <row r="179" spans="1:2" ht="13.5">
      <c r="A179" s="5"/>
      <c r="B179" s="5"/>
    </row>
    <row r="180" spans="1:2" ht="13.5">
      <c r="A180" s="5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ht="13.5">
      <c r="B190" s="5"/>
    </row>
    <row r="191" ht="13.5">
      <c r="B191" s="5"/>
    </row>
    <row r="192" ht="13.5">
      <c r="B192" s="5"/>
    </row>
    <row r="193" ht="13.5">
      <c r="B193" s="5"/>
    </row>
    <row r="194" ht="13.5">
      <c r="B194" s="5"/>
    </row>
    <row r="195" ht="13.5">
      <c r="B195" s="5"/>
    </row>
    <row r="196" ht="13.5">
      <c r="B196" s="5"/>
    </row>
    <row r="197" ht="13.5">
      <c r="B197" s="5"/>
    </row>
    <row r="198" ht="13.5">
      <c r="B198" s="5"/>
    </row>
    <row r="199" ht="13.5">
      <c r="B199" s="5"/>
    </row>
    <row r="200" ht="13.5">
      <c r="B200" s="5"/>
    </row>
    <row r="201" ht="13.5">
      <c r="B201" s="5"/>
    </row>
    <row r="202" ht="13.5">
      <c r="B202" s="5"/>
    </row>
    <row r="203" ht="13.5">
      <c r="B203" s="5"/>
    </row>
    <row r="204" ht="13.5">
      <c r="B204" s="5"/>
    </row>
    <row r="205" ht="13.5">
      <c r="B205" s="5"/>
    </row>
    <row r="206" ht="13.5">
      <c r="B206" s="5"/>
    </row>
    <row r="207" ht="13.5">
      <c r="B207" s="5"/>
    </row>
    <row r="208" ht="13.5">
      <c r="B208" s="5"/>
    </row>
    <row r="209" ht="13.5">
      <c r="B209" s="5"/>
    </row>
    <row r="210" ht="13.5">
      <c r="B210" s="5"/>
    </row>
    <row r="211" ht="13.5">
      <c r="B211" s="5"/>
    </row>
    <row r="212" ht="13.5">
      <c r="B212" s="5"/>
    </row>
    <row r="213" ht="13.5">
      <c r="B213" s="5"/>
    </row>
    <row r="214" ht="13.5">
      <c r="B214" s="5"/>
    </row>
    <row r="215" ht="13.5">
      <c r="B215" s="5"/>
    </row>
    <row r="216" ht="13.5">
      <c r="B216" s="5"/>
    </row>
    <row r="217" ht="13.5">
      <c r="B217" s="5"/>
    </row>
    <row r="218" ht="13.5">
      <c r="B218" s="5"/>
    </row>
    <row r="219" ht="13.5">
      <c r="B219" s="5"/>
    </row>
    <row r="220" ht="13.5">
      <c r="B220" s="5"/>
    </row>
    <row r="221" ht="13.5">
      <c r="B221" s="5"/>
    </row>
    <row r="222" ht="13.5">
      <c r="B222" s="5"/>
    </row>
    <row r="223" ht="13.5">
      <c r="B223" s="5"/>
    </row>
    <row r="224" ht="13.5">
      <c r="B224" s="5"/>
    </row>
    <row r="225" ht="13.5">
      <c r="B225" s="5"/>
    </row>
    <row r="226" ht="13.5">
      <c r="B226" s="5"/>
    </row>
    <row r="227" ht="13.5">
      <c r="B227" s="5"/>
    </row>
    <row r="228" ht="13.5">
      <c r="B228" s="5"/>
    </row>
    <row r="229" ht="13.5">
      <c r="B229" s="5"/>
    </row>
    <row r="230" ht="13.5">
      <c r="B230" s="5"/>
    </row>
    <row r="231" ht="13.5">
      <c r="B231" s="5"/>
    </row>
    <row r="232" ht="13.5">
      <c r="B232" s="5"/>
    </row>
    <row r="233" ht="13.5">
      <c r="B233" s="5"/>
    </row>
    <row r="234" ht="13.5">
      <c r="B234" s="5"/>
    </row>
    <row r="235" ht="13.5">
      <c r="B235" s="5"/>
    </row>
    <row r="236" ht="13.5">
      <c r="B236" s="5"/>
    </row>
  </sheetData>
  <mergeCells count="7">
    <mergeCell ref="A10:N10"/>
    <mergeCell ref="I17:L17"/>
    <mergeCell ref="M17:N17"/>
    <mergeCell ref="A5:N5"/>
    <mergeCell ref="A6:N6"/>
    <mergeCell ref="A7:N7"/>
    <mergeCell ref="A9:N9"/>
  </mergeCells>
  <printOptions/>
  <pageMargins left="0.984251968503937" right="0.984251968503937" top="0.7480314960629921" bottom="0.984251968503937" header="0.5511811023622047" footer="0.5118110236220472"/>
  <pageSetup horizontalDpi="360" verticalDpi="360" orientation="portrait" paperSize="9" scale="85" r:id="rId4"/>
  <legacyDrawing r:id="rId3"/>
  <oleObjects>
    <oleObject progId="PBrush" shapeId="1839000" r:id="rId1"/>
    <oleObject progId="PBrush" shapeId="193829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0"/>
  <sheetViews>
    <sheetView workbookViewId="0" topLeftCell="A46">
      <selection activeCell="E8" sqref="E8"/>
    </sheetView>
  </sheetViews>
  <sheetFormatPr defaultColWidth="9.140625" defaultRowHeight="12.75"/>
  <cols>
    <col min="1" max="1" width="4.57421875" style="30" customWidth="1"/>
    <col min="2" max="2" width="4.28125" style="30" customWidth="1"/>
    <col min="3" max="3" width="14.28125" style="30" customWidth="1"/>
    <col min="4" max="4" width="12.28125" style="30" customWidth="1"/>
    <col min="5" max="6" width="9.140625" style="30" customWidth="1"/>
    <col min="7" max="7" width="11.8515625" style="30" customWidth="1"/>
    <col min="8" max="8" width="10.421875" style="30" hidden="1" customWidth="1"/>
    <col min="9" max="9" width="2.7109375" style="30" customWidth="1"/>
    <col min="10" max="10" width="10.421875" style="30" customWidth="1"/>
    <col min="11" max="16384" width="9.140625" style="30" customWidth="1"/>
  </cols>
  <sheetData>
    <row r="1" spans="1:10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</row>
    <row r="5" spans="1:7" ht="12.75">
      <c r="A5" s="31" t="s">
        <v>82</v>
      </c>
      <c r="G5" s="30" t="s">
        <v>211</v>
      </c>
    </row>
    <row r="6" spans="7:10" ht="12.75">
      <c r="G6" s="6" t="s">
        <v>83</v>
      </c>
      <c r="H6" s="6" t="s">
        <v>83</v>
      </c>
      <c r="I6" s="6"/>
      <c r="J6" s="6" t="s">
        <v>83</v>
      </c>
    </row>
    <row r="7" spans="1:10" ht="12.75">
      <c r="A7" s="32"/>
      <c r="G7" s="6" t="s">
        <v>84</v>
      </c>
      <c r="H7" s="6" t="s">
        <v>84</v>
      </c>
      <c r="I7" s="6"/>
      <c r="J7" s="6" t="s">
        <v>11</v>
      </c>
    </row>
    <row r="8" spans="1:10" ht="12.75">
      <c r="A8" s="32"/>
      <c r="G8" s="6" t="s">
        <v>10</v>
      </c>
      <c r="H8" s="6" t="s">
        <v>10</v>
      </c>
      <c r="I8" s="6"/>
      <c r="J8" s="6" t="s">
        <v>85</v>
      </c>
    </row>
    <row r="9" spans="1:10" ht="12.75">
      <c r="A9" s="32"/>
      <c r="G9" s="6" t="s">
        <v>13</v>
      </c>
      <c r="H9" s="6" t="s">
        <v>13</v>
      </c>
      <c r="I9" s="6"/>
      <c r="J9" s="6" t="s">
        <v>86</v>
      </c>
    </row>
    <row r="10" spans="1:10" ht="12.75">
      <c r="A10" s="32"/>
      <c r="G10" s="7">
        <v>36707</v>
      </c>
      <c r="H10" s="6">
        <f>+Income!H20</f>
        <v>0</v>
      </c>
      <c r="I10" s="6"/>
      <c r="J10" s="6" t="s">
        <v>87</v>
      </c>
    </row>
    <row r="11" spans="1:10" ht="12.75">
      <c r="A11" s="32"/>
      <c r="G11" s="6" t="s">
        <v>18</v>
      </c>
      <c r="H11" s="6" t="s">
        <v>18</v>
      </c>
      <c r="J11" s="6" t="s">
        <v>18</v>
      </c>
    </row>
    <row r="12" spans="1:10" ht="12.75">
      <c r="A12" s="32"/>
      <c r="G12" s="33"/>
      <c r="H12" s="33"/>
      <c r="I12" s="33"/>
      <c r="J12" s="33"/>
    </row>
    <row r="13" spans="1:10" ht="12.75">
      <c r="A13" s="32">
        <v>1</v>
      </c>
      <c r="B13" s="30" t="s">
        <v>88</v>
      </c>
      <c r="G13" s="33">
        <f>47639+1660</f>
        <v>49299</v>
      </c>
      <c r="H13" s="33">
        <f>48105+1653</f>
        <v>49758</v>
      </c>
      <c r="I13" s="33"/>
      <c r="J13" s="33">
        <f>47808+1651</f>
        <v>49459</v>
      </c>
    </row>
    <row r="14" spans="1:10" ht="12.75">
      <c r="A14" s="32">
        <v>2</v>
      </c>
      <c r="B14" s="30" t="s">
        <v>89</v>
      </c>
      <c r="G14" s="33">
        <v>147</v>
      </c>
      <c r="H14" s="33">
        <v>0</v>
      </c>
      <c r="I14" s="33"/>
      <c r="J14" s="33">
        <v>0</v>
      </c>
    </row>
    <row r="15" spans="1:10" ht="12.75">
      <c r="A15" s="32">
        <v>3</v>
      </c>
      <c r="B15" s="30" t="s">
        <v>90</v>
      </c>
      <c r="G15" s="33">
        <v>0</v>
      </c>
      <c r="H15" s="33">
        <v>0</v>
      </c>
      <c r="I15" s="33"/>
      <c r="J15" s="33">
        <v>0</v>
      </c>
    </row>
    <row r="16" spans="1:10" ht="12.75">
      <c r="A16" s="32">
        <v>4</v>
      </c>
      <c r="B16" s="30" t="s">
        <v>91</v>
      </c>
      <c r="G16" s="33">
        <v>49</v>
      </c>
      <c r="H16" s="33">
        <v>50</v>
      </c>
      <c r="I16" s="33"/>
      <c r="J16" s="33">
        <v>52</v>
      </c>
    </row>
    <row r="17" spans="1:10" ht="12.75">
      <c r="A17" s="32">
        <v>5</v>
      </c>
      <c r="B17" s="30" t="s">
        <v>92</v>
      </c>
      <c r="G17" s="33">
        <v>1369</v>
      </c>
      <c r="H17" s="33">
        <v>1451</v>
      </c>
      <c r="I17" s="33"/>
      <c r="J17" s="33">
        <v>1518</v>
      </c>
    </row>
    <row r="18" spans="1:10" ht="12.75">
      <c r="A18" s="32"/>
      <c r="G18" s="33"/>
      <c r="H18" s="33"/>
      <c r="I18" s="33"/>
      <c r="J18" s="33"/>
    </row>
    <row r="19" spans="1:10" ht="12.75">
      <c r="A19" s="32">
        <v>6</v>
      </c>
      <c r="B19" s="30" t="s">
        <v>93</v>
      </c>
      <c r="G19" s="33"/>
      <c r="H19" s="33"/>
      <c r="I19" s="33"/>
      <c r="J19" s="33"/>
    </row>
    <row r="20" spans="1:10" ht="12.75">
      <c r="A20" s="32"/>
      <c r="C20" s="34" t="s">
        <v>94</v>
      </c>
      <c r="G20" s="35">
        <v>5974</v>
      </c>
      <c r="H20" s="35">
        <f>6175+867</f>
        <v>7042</v>
      </c>
      <c r="I20" s="33"/>
      <c r="J20" s="35">
        <f>8772+714</f>
        <v>9486</v>
      </c>
    </row>
    <row r="21" spans="1:10" ht="12.75">
      <c r="A21" s="32"/>
      <c r="C21" s="34" t="s">
        <v>95</v>
      </c>
      <c r="G21" s="36">
        <v>20405</v>
      </c>
      <c r="H21" s="36">
        <v>15964</v>
      </c>
      <c r="I21" s="33"/>
      <c r="J21" s="36">
        <v>15283</v>
      </c>
    </row>
    <row r="22" spans="1:10" ht="12.75">
      <c r="A22" s="32"/>
      <c r="C22" s="34" t="s">
        <v>96</v>
      </c>
      <c r="G22" s="36">
        <f>821+230</f>
        <v>1051</v>
      </c>
      <c r="H22" s="36">
        <f>368+219</f>
        <v>587</v>
      </c>
      <c r="I22" s="33"/>
      <c r="J22" s="36">
        <v>594</v>
      </c>
    </row>
    <row r="23" spans="1:10" ht="12.75">
      <c r="A23" s="32"/>
      <c r="C23" s="34" t="s">
        <v>97</v>
      </c>
      <c r="G23" s="36">
        <v>0</v>
      </c>
      <c r="H23" s="36">
        <v>0</v>
      </c>
      <c r="I23" s="33"/>
      <c r="J23" s="36">
        <v>0</v>
      </c>
    </row>
    <row r="24" spans="1:10" ht="12.75">
      <c r="A24" s="32"/>
      <c r="C24" s="30" t="s">
        <v>98</v>
      </c>
      <c r="G24" s="37">
        <v>198</v>
      </c>
      <c r="H24" s="37">
        <v>893</v>
      </c>
      <c r="I24" s="33"/>
      <c r="J24" s="37">
        <v>1778</v>
      </c>
    </row>
    <row r="25" spans="1:10" ht="12.75">
      <c r="A25" s="32"/>
      <c r="G25" s="38">
        <f>SUM(G20:G24)</f>
        <v>27628</v>
      </c>
      <c r="H25" s="38">
        <f>SUM(H20:H24)</f>
        <v>24486</v>
      </c>
      <c r="I25" s="33"/>
      <c r="J25" s="38">
        <f>SUM(J20:J24)</f>
        <v>27141</v>
      </c>
    </row>
    <row r="26" spans="1:10" ht="12.75">
      <c r="A26" s="32">
        <v>7</v>
      </c>
      <c r="B26" s="30" t="s">
        <v>99</v>
      </c>
      <c r="G26" s="33"/>
      <c r="H26" s="33"/>
      <c r="I26" s="33"/>
      <c r="J26" s="33"/>
    </row>
    <row r="27" spans="1:10" ht="12.75">
      <c r="A27" s="32"/>
      <c r="C27" s="34" t="s">
        <v>100</v>
      </c>
      <c r="G27" s="35">
        <v>20838</v>
      </c>
      <c r="H27" s="35">
        <v>20962</v>
      </c>
      <c r="I27" s="33"/>
      <c r="J27" s="35">
        <f>22475+172</f>
        <v>22647</v>
      </c>
    </row>
    <row r="28" spans="1:10" ht="12.75">
      <c r="A28" s="32"/>
      <c r="C28" s="34" t="s">
        <v>101</v>
      </c>
      <c r="G28" s="36">
        <v>9676</v>
      </c>
      <c r="H28" s="36">
        <v>6196</v>
      </c>
      <c r="I28" s="33"/>
      <c r="J28" s="36">
        <v>4415</v>
      </c>
    </row>
    <row r="29" spans="1:10" ht="12.75">
      <c r="A29" s="32"/>
      <c r="C29" s="34" t="s">
        <v>102</v>
      </c>
      <c r="G29" s="36">
        <v>827</v>
      </c>
      <c r="H29" s="36">
        <f>933+47</f>
        <v>980</v>
      </c>
      <c r="I29" s="33"/>
      <c r="J29" s="36">
        <v>1249</v>
      </c>
    </row>
    <row r="30" spans="1:10" ht="12.75">
      <c r="A30" s="32"/>
      <c r="C30" s="34" t="s">
        <v>103</v>
      </c>
      <c r="G30" s="36">
        <v>180</v>
      </c>
      <c r="H30" s="36">
        <v>180</v>
      </c>
      <c r="I30" s="33"/>
      <c r="J30" s="36">
        <v>180</v>
      </c>
    </row>
    <row r="31" spans="1:10" ht="12.75">
      <c r="A31" s="32"/>
      <c r="C31" s="34" t="s">
        <v>104</v>
      </c>
      <c r="G31" s="37">
        <v>2</v>
      </c>
      <c r="H31" s="37">
        <v>13</v>
      </c>
      <c r="I31" s="33"/>
      <c r="J31" s="37">
        <v>0</v>
      </c>
    </row>
    <row r="32" spans="1:10" ht="12.75">
      <c r="A32" s="32"/>
      <c r="G32" s="38">
        <f>SUM(G27:G31)</f>
        <v>31523</v>
      </c>
      <c r="H32" s="38">
        <f>SUM(H27:H31)</f>
        <v>28331</v>
      </c>
      <c r="I32" s="33"/>
      <c r="J32" s="38">
        <f>SUM(J27:J31)</f>
        <v>28491</v>
      </c>
    </row>
    <row r="33" spans="1:10" ht="12.75">
      <c r="A33" s="32">
        <v>8</v>
      </c>
      <c r="B33" s="30" t="s">
        <v>105</v>
      </c>
      <c r="G33" s="33">
        <f>+G25-G32</f>
        <v>-3895</v>
      </c>
      <c r="H33" s="33">
        <f>+H25-H32</f>
        <v>-3845</v>
      </c>
      <c r="I33" s="33"/>
      <c r="J33" s="33">
        <f>+J25-J32</f>
        <v>-1350</v>
      </c>
    </row>
    <row r="34" spans="1:10" ht="12.75">
      <c r="A34" s="32"/>
      <c r="G34" s="33"/>
      <c r="H34" s="33"/>
      <c r="I34" s="33"/>
      <c r="J34" s="33"/>
    </row>
    <row r="35" spans="1:10" ht="13.5" thickBot="1">
      <c r="A35" s="32"/>
      <c r="G35" s="39">
        <f>+G33+SUM(G13:G17)</f>
        <v>46969</v>
      </c>
      <c r="H35" s="39">
        <f>+H33+SUM(H13:H17)</f>
        <v>47414</v>
      </c>
      <c r="I35" s="33"/>
      <c r="J35" s="39">
        <f>+J33+SUM(J13:J17)</f>
        <v>49679</v>
      </c>
    </row>
    <row r="36" spans="1:10" ht="13.5" thickTop="1">
      <c r="A36" s="32"/>
      <c r="G36" s="33"/>
      <c r="H36" s="33"/>
      <c r="I36" s="33"/>
      <c r="J36" s="33"/>
    </row>
    <row r="37" spans="1:10" ht="12.75">
      <c r="A37" s="32">
        <v>9</v>
      </c>
      <c r="B37" s="30" t="s">
        <v>106</v>
      </c>
      <c r="G37" s="33"/>
      <c r="H37" s="33"/>
      <c r="I37" s="33"/>
      <c r="J37" s="33"/>
    </row>
    <row r="38" spans="1:10" ht="12.75">
      <c r="A38" s="32"/>
      <c r="B38" s="30" t="s">
        <v>107</v>
      </c>
      <c r="G38" s="33">
        <v>36250</v>
      </c>
      <c r="H38" s="33">
        <f>36226-47</f>
        <v>36179</v>
      </c>
      <c r="I38" s="33"/>
      <c r="J38" s="33">
        <v>36000</v>
      </c>
    </row>
    <row r="39" spans="1:10" ht="12.75">
      <c r="A39" s="32"/>
      <c r="B39" s="30" t="s">
        <v>108</v>
      </c>
      <c r="G39" s="33"/>
      <c r="H39" s="33"/>
      <c r="I39" s="33"/>
      <c r="J39" s="33"/>
    </row>
    <row r="40" spans="1:10" ht="12.75">
      <c r="A40" s="32"/>
      <c r="C40" s="34" t="s">
        <v>109</v>
      </c>
      <c r="G40" s="35">
        <v>12714</v>
      </c>
      <c r="H40" s="35">
        <v>12696</v>
      </c>
      <c r="I40" s="33"/>
      <c r="J40" s="35">
        <v>12534</v>
      </c>
    </row>
    <row r="41" spans="1:10" ht="12.75">
      <c r="A41" s="32"/>
      <c r="C41" s="34" t="s">
        <v>110</v>
      </c>
      <c r="G41" s="36">
        <v>0</v>
      </c>
      <c r="H41" s="36">
        <v>0</v>
      </c>
      <c r="I41" s="33"/>
      <c r="J41" s="36">
        <v>0</v>
      </c>
    </row>
    <row r="42" spans="1:10" ht="12.75">
      <c r="A42" s="32"/>
      <c r="C42" s="34" t="s">
        <v>111</v>
      </c>
      <c r="G42" s="36">
        <v>0</v>
      </c>
      <c r="H42" s="36">
        <v>0</v>
      </c>
      <c r="I42" s="33"/>
      <c r="J42" s="36">
        <v>0</v>
      </c>
    </row>
    <row r="43" spans="1:10" ht="12.75">
      <c r="A43" s="32"/>
      <c r="C43" s="34" t="s">
        <v>112</v>
      </c>
      <c r="G43" s="36">
        <v>0</v>
      </c>
      <c r="H43" s="36">
        <v>0</v>
      </c>
      <c r="I43" s="33"/>
      <c r="J43" s="36">
        <v>0</v>
      </c>
    </row>
    <row r="44" spans="1:10" ht="12.75">
      <c r="A44" s="32"/>
      <c r="C44" s="34" t="s">
        <v>113</v>
      </c>
      <c r="G44" s="36">
        <f>-8590-2</f>
        <v>-8592</v>
      </c>
      <c r="H44" s="36">
        <f>-8378-13</f>
        <v>-8391</v>
      </c>
      <c r="I44" s="33"/>
      <c r="J44" s="36">
        <v>-6206</v>
      </c>
    </row>
    <row r="45" spans="1:10" ht="12.75">
      <c r="A45" s="32"/>
      <c r="C45" s="34" t="s">
        <v>114</v>
      </c>
      <c r="G45" s="37">
        <v>4593</v>
      </c>
      <c r="H45" s="37">
        <v>4746</v>
      </c>
      <c r="I45" s="33"/>
      <c r="J45" s="37">
        <v>4899</v>
      </c>
    </row>
    <row r="46" spans="1:10" ht="12.75">
      <c r="A46" s="32"/>
      <c r="G46" s="33">
        <f>SUM(G40:G45)</f>
        <v>8715</v>
      </c>
      <c r="H46" s="33">
        <f>SUM(H40:H45)</f>
        <v>9051</v>
      </c>
      <c r="I46" s="33"/>
      <c r="J46" s="33">
        <f>SUM(J40:J45)</f>
        <v>11227</v>
      </c>
    </row>
    <row r="47" spans="1:10" ht="12.75">
      <c r="A47" s="32">
        <v>10</v>
      </c>
      <c r="B47" s="30" t="s">
        <v>115</v>
      </c>
      <c r="G47" s="33">
        <v>0</v>
      </c>
      <c r="H47" s="33">
        <v>0</v>
      </c>
      <c r="I47" s="33"/>
      <c r="J47" s="33">
        <v>0</v>
      </c>
    </row>
    <row r="48" spans="1:10" ht="12.75">
      <c r="A48" s="32">
        <v>11</v>
      </c>
      <c r="B48" s="30" t="s">
        <v>116</v>
      </c>
      <c r="G48" s="33">
        <v>2004</v>
      </c>
      <c r="H48" s="33">
        <v>2184</v>
      </c>
      <c r="I48" s="33"/>
      <c r="J48" s="33">
        <f>2284+168</f>
        <v>2452</v>
      </c>
    </row>
    <row r="49" spans="1:10" ht="12.75">
      <c r="A49" s="32">
        <v>12</v>
      </c>
      <c r="B49" s="30" t="s">
        <v>117</v>
      </c>
      <c r="G49" s="33">
        <v>0</v>
      </c>
      <c r="H49" s="33">
        <v>0</v>
      </c>
      <c r="I49" s="33"/>
      <c r="J49" s="33">
        <v>0</v>
      </c>
    </row>
    <row r="50" spans="1:10" ht="12.75">
      <c r="A50" s="32"/>
      <c r="G50" s="33"/>
      <c r="H50" s="33"/>
      <c r="I50" s="33"/>
      <c r="J50" s="33"/>
    </row>
    <row r="51" spans="1:10" ht="13.5" thickBot="1">
      <c r="A51" s="32"/>
      <c r="G51" s="39">
        <f>SUM(G46:G49)+G38</f>
        <v>46969</v>
      </c>
      <c r="H51" s="39">
        <f>SUM(H46:H49)+H38</f>
        <v>47414</v>
      </c>
      <c r="I51" s="33"/>
      <c r="J51" s="39">
        <f>SUM(J46:J49)+J38</f>
        <v>49679</v>
      </c>
    </row>
    <row r="52" spans="1:10" ht="13.5" thickTop="1">
      <c r="A52" s="32"/>
      <c r="G52" s="40"/>
      <c r="H52" s="40"/>
      <c r="I52" s="33"/>
      <c r="J52" s="40"/>
    </row>
    <row r="53" spans="1:10" ht="12.75">
      <c r="A53" s="32">
        <v>13</v>
      </c>
      <c r="B53" s="30" t="s">
        <v>118</v>
      </c>
      <c r="G53" s="33">
        <f>SUM(G46+G38-G17-G16)/G38*100</f>
        <v>120.12965517241379</v>
      </c>
      <c r="H53" s="33">
        <f>SUM(H46+H38-H17)/H38*100</f>
        <v>121.00666132286686</v>
      </c>
      <c r="I53" s="33"/>
      <c r="J53" s="33">
        <f>SUM(J46+J38-J17-J16)/J38*100</f>
        <v>126.82500000000002</v>
      </c>
    </row>
    <row r="54" spans="1:10" ht="12.75">
      <c r="A54" s="32"/>
      <c r="H54" s="33"/>
      <c r="I54" s="33"/>
      <c r="J54" s="33"/>
    </row>
    <row r="55" spans="1:10" ht="12.75">
      <c r="A55" s="32"/>
      <c r="H55" s="33"/>
      <c r="I55" s="33"/>
      <c r="J55" s="33"/>
    </row>
    <row r="56" spans="1:10" ht="12.75">
      <c r="A56" s="32"/>
      <c r="H56" s="33"/>
      <c r="I56" s="33"/>
      <c r="J56" s="33"/>
    </row>
    <row r="57" spans="1:10" ht="12.75">
      <c r="A57" s="32"/>
      <c r="H57" s="33"/>
      <c r="I57" s="33"/>
      <c r="J57" s="33"/>
    </row>
    <row r="58" spans="1:10" ht="12.75">
      <c r="A58" s="32"/>
      <c r="G58" s="41"/>
      <c r="H58" s="33"/>
      <c r="I58" s="33"/>
      <c r="J58" s="33"/>
    </row>
    <row r="59" spans="1:10" ht="12.75">
      <c r="A59" s="32"/>
      <c r="H59" s="33"/>
      <c r="I59" s="33"/>
      <c r="J59" s="33"/>
    </row>
    <row r="60" spans="1:10" ht="12.75">
      <c r="A60" s="32"/>
      <c r="H60" s="33"/>
      <c r="I60" s="33"/>
      <c r="J60" s="33"/>
    </row>
    <row r="61" spans="1:10" ht="12.75">
      <c r="A61" s="32"/>
      <c r="H61" s="33"/>
      <c r="I61" s="33"/>
      <c r="J61" s="33"/>
    </row>
    <row r="62" spans="1:10" ht="12.75">
      <c r="A62" s="32"/>
      <c r="H62" s="33"/>
      <c r="I62" s="33"/>
      <c r="J62" s="33"/>
    </row>
    <row r="63" spans="1:10" ht="12.75">
      <c r="A63" s="32"/>
      <c r="H63" s="33"/>
      <c r="I63" s="33"/>
      <c r="J63" s="33"/>
    </row>
    <row r="64" spans="1:10" ht="12.75">
      <c r="A64" s="32"/>
      <c r="H64" s="33"/>
      <c r="I64" s="33"/>
      <c r="J64" s="33"/>
    </row>
    <row r="65" spans="1:10" ht="12.75">
      <c r="A65" s="32"/>
      <c r="H65" s="33"/>
      <c r="I65" s="33"/>
      <c r="J65" s="33"/>
    </row>
    <row r="66" spans="1:10" ht="12.75">
      <c r="A66" s="32"/>
      <c r="H66" s="33"/>
      <c r="I66" s="33"/>
      <c r="J66" s="33"/>
    </row>
    <row r="67" spans="1:10" ht="12.75">
      <c r="A67" s="32"/>
      <c r="H67" s="33"/>
      <c r="I67" s="33"/>
      <c r="J67" s="33"/>
    </row>
    <row r="68" spans="1:10" ht="12.75">
      <c r="A68" s="32"/>
      <c r="H68" s="33"/>
      <c r="I68" s="33"/>
      <c r="J68" s="33"/>
    </row>
    <row r="69" spans="1:10" ht="12.75">
      <c r="A69" s="32"/>
      <c r="H69" s="33"/>
      <c r="I69" s="33"/>
      <c r="J69" s="33"/>
    </row>
    <row r="70" spans="1:10" ht="12.75">
      <c r="A70" s="32"/>
      <c r="H70" s="33"/>
      <c r="I70" s="33"/>
      <c r="J70" s="33"/>
    </row>
    <row r="71" spans="1:10" ht="12.75">
      <c r="A71" s="32"/>
      <c r="H71" s="33"/>
      <c r="I71" s="33"/>
      <c r="J71" s="33"/>
    </row>
    <row r="72" spans="1:10" ht="12.75">
      <c r="A72" s="32"/>
      <c r="H72" s="33"/>
      <c r="I72" s="33"/>
      <c r="J72" s="33"/>
    </row>
    <row r="73" spans="1:10" ht="12.75">
      <c r="A73" s="32"/>
      <c r="H73" s="33"/>
      <c r="I73" s="33"/>
      <c r="J73" s="33"/>
    </row>
    <row r="74" spans="1:10" ht="12.75">
      <c r="A74" s="32"/>
      <c r="H74" s="33"/>
      <c r="I74" s="33"/>
      <c r="J74" s="33"/>
    </row>
    <row r="75" spans="1:10" ht="12.75">
      <c r="A75" s="32"/>
      <c r="H75" s="33"/>
      <c r="I75" s="33"/>
      <c r="J75" s="33"/>
    </row>
    <row r="76" spans="1:10" ht="12.75">
      <c r="A76" s="32"/>
      <c r="H76" s="33"/>
      <c r="I76" s="33"/>
      <c r="J76" s="33"/>
    </row>
    <row r="77" spans="1:10" ht="12.75">
      <c r="A77" s="32"/>
      <c r="H77" s="33"/>
      <c r="I77" s="33"/>
      <c r="J77" s="33"/>
    </row>
    <row r="78" spans="1:10" ht="12.75">
      <c r="A78" s="32"/>
      <c r="H78" s="33"/>
      <c r="I78" s="33"/>
      <c r="J78" s="33"/>
    </row>
    <row r="79" spans="1:10" ht="12.75">
      <c r="A79" s="32"/>
      <c r="H79" s="33"/>
      <c r="I79" s="33"/>
      <c r="J79" s="33"/>
    </row>
    <row r="80" spans="1:10" ht="12.75">
      <c r="A80" s="32"/>
      <c r="H80" s="33"/>
      <c r="I80" s="33"/>
      <c r="J80" s="33"/>
    </row>
    <row r="81" spans="1:10" ht="12.75">
      <c r="A81" s="32"/>
      <c r="H81" s="33"/>
      <c r="I81" s="33"/>
      <c r="J81" s="33"/>
    </row>
    <row r="82" spans="1:10" ht="12.75">
      <c r="A82" s="32"/>
      <c r="H82" s="33"/>
      <c r="I82" s="33"/>
      <c r="J82" s="33"/>
    </row>
    <row r="83" spans="1:10" ht="12.75">
      <c r="A83" s="32"/>
      <c r="H83" s="33"/>
      <c r="I83" s="33"/>
      <c r="J83" s="33"/>
    </row>
    <row r="84" spans="1:10" ht="12.75">
      <c r="A84" s="32"/>
      <c r="H84" s="33"/>
      <c r="I84" s="33"/>
      <c r="J84" s="33"/>
    </row>
    <row r="85" spans="1:10" ht="12.75">
      <c r="A85" s="32"/>
      <c r="H85" s="33"/>
      <c r="I85" s="33"/>
      <c r="J85" s="33"/>
    </row>
    <row r="86" spans="1:10" ht="12.75">
      <c r="A86" s="32"/>
      <c r="H86" s="33"/>
      <c r="I86" s="33"/>
      <c r="J86" s="33"/>
    </row>
    <row r="87" spans="1:10" ht="12.75">
      <c r="A87" s="32"/>
      <c r="H87" s="33"/>
      <c r="I87" s="33"/>
      <c r="J87" s="33"/>
    </row>
    <row r="88" spans="1:10" ht="12.75">
      <c r="A88" s="32"/>
      <c r="H88" s="33"/>
      <c r="I88" s="33"/>
      <c r="J88" s="33"/>
    </row>
    <row r="89" spans="1:10" ht="12.75">
      <c r="A89" s="32"/>
      <c r="H89" s="33"/>
      <c r="I89" s="33"/>
      <c r="J89" s="33"/>
    </row>
    <row r="90" spans="1:10" ht="12.75">
      <c r="A90" s="32"/>
      <c r="H90" s="33"/>
      <c r="I90" s="33"/>
      <c r="J90" s="33"/>
    </row>
    <row r="91" spans="1:10" ht="12.75">
      <c r="A91" s="32"/>
      <c r="H91" s="33"/>
      <c r="I91" s="33"/>
      <c r="J91" s="33"/>
    </row>
    <row r="92" spans="1:10" ht="12.75">
      <c r="A92" s="32"/>
      <c r="H92" s="33"/>
      <c r="I92" s="33"/>
      <c r="J92" s="33"/>
    </row>
    <row r="93" spans="1:10" ht="12.75">
      <c r="A93" s="32"/>
      <c r="H93" s="33"/>
      <c r="I93" s="33"/>
      <c r="J93" s="33"/>
    </row>
    <row r="94" spans="1:10" ht="12.75">
      <c r="A94" s="32"/>
      <c r="H94" s="33"/>
      <c r="I94" s="33"/>
      <c r="J94" s="33"/>
    </row>
    <row r="95" spans="1:10" ht="12.75">
      <c r="A95" s="32"/>
      <c r="H95" s="33"/>
      <c r="I95" s="33"/>
      <c r="J95" s="33"/>
    </row>
    <row r="96" spans="1:10" ht="12.75">
      <c r="A96" s="32"/>
      <c r="H96" s="33"/>
      <c r="I96" s="33"/>
      <c r="J96" s="33"/>
    </row>
    <row r="97" spans="1:10" ht="12.75">
      <c r="A97" s="32"/>
      <c r="H97" s="33"/>
      <c r="I97" s="33"/>
      <c r="J97" s="33"/>
    </row>
    <row r="98" spans="1:10" ht="12.75">
      <c r="A98" s="32"/>
      <c r="H98" s="33"/>
      <c r="I98" s="33"/>
      <c r="J98" s="33"/>
    </row>
    <row r="99" spans="1:10" ht="12.75">
      <c r="A99" s="32"/>
      <c r="H99" s="33"/>
      <c r="I99" s="33"/>
      <c r="J99" s="33"/>
    </row>
    <row r="100" spans="1:10" ht="12.75">
      <c r="A100" s="32"/>
      <c r="H100" s="33"/>
      <c r="I100" s="33"/>
      <c r="J100" s="33"/>
    </row>
    <row r="101" spans="1:10" ht="12.75">
      <c r="A101" s="32"/>
      <c r="H101" s="33"/>
      <c r="I101" s="33"/>
      <c r="J101" s="33"/>
    </row>
    <row r="102" spans="1:10" ht="12.75">
      <c r="A102" s="32"/>
      <c r="H102" s="33"/>
      <c r="I102" s="33"/>
      <c r="J102" s="33"/>
    </row>
    <row r="103" spans="1:10" ht="12.75">
      <c r="A103" s="32"/>
      <c r="H103" s="33"/>
      <c r="I103" s="33"/>
      <c r="J103" s="33"/>
    </row>
    <row r="104" spans="1:10" ht="12.75">
      <c r="A104" s="32"/>
      <c r="H104" s="33"/>
      <c r="I104" s="33"/>
      <c r="J104" s="33"/>
    </row>
    <row r="105" spans="1:10" ht="12.75">
      <c r="A105" s="32"/>
      <c r="H105" s="33"/>
      <c r="I105" s="33"/>
      <c r="J105" s="33"/>
    </row>
    <row r="106" spans="1:10" ht="12.75">
      <c r="A106" s="32"/>
      <c r="H106" s="33"/>
      <c r="I106" s="33"/>
      <c r="J106" s="33"/>
    </row>
    <row r="107" spans="1:10" ht="12.75">
      <c r="A107" s="32"/>
      <c r="H107" s="33"/>
      <c r="I107" s="33"/>
      <c r="J107" s="33"/>
    </row>
    <row r="108" spans="1:10" ht="12.75">
      <c r="A108" s="32"/>
      <c r="H108" s="33"/>
      <c r="I108" s="33"/>
      <c r="J108" s="33"/>
    </row>
    <row r="109" spans="1:10" ht="12.75">
      <c r="A109" s="32"/>
      <c r="H109" s="33"/>
      <c r="I109" s="33"/>
      <c r="J109" s="33"/>
    </row>
    <row r="110" spans="1:10" ht="12.75">
      <c r="A110" s="32"/>
      <c r="H110" s="33"/>
      <c r="I110" s="33"/>
      <c r="J110" s="33"/>
    </row>
    <row r="111" spans="1:10" ht="12.75">
      <c r="A111" s="32"/>
      <c r="H111" s="33"/>
      <c r="I111" s="33"/>
      <c r="J111" s="33"/>
    </row>
    <row r="112" spans="1:10" ht="12.75">
      <c r="A112" s="32"/>
      <c r="H112" s="33"/>
      <c r="I112" s="33"/>
      <c r="J112" s="33"/>
    </row>
    <row r="113" spans="1:10" ht="12.75">
      <c r="A113" s="32"/>
      <c r="H113" s="33"/>
      <c r="I113" s="33"/>
      <c r="J113" s="33"/>
    </row>
    <row r="114" spans="1:10" ht="12.75">
      <c r="A114" s="32"/>
      <c r="H114" s="33"/>
      <c r="I114" s="33"/>
      <c r="J114" s="33"/>
    </row>
    <row r="115" spans="1:10" ht="12.75">
      <c r="A115" s="32"/>
      <c r="H115" s="33"/>
      <c r="I115" s="33"/>
      <c r="J115" s="33"/>
    </row>
    <row r="116" spans="1:10" ht="12.75">
      <c r="A116" s="32"/>
      <c r="H116" s="33"/>
      <c r="I116" s="33"/>
      <c r="J116" s="33"/>
    </row>
    <row r="117" spans="1:10" ht="12.75">
      <c r="A117" s="32"/>
      <c r="H117" s="33"/>
      <c r="I117" s="33"/>
      <c r="J117" s="33"/>
    </row>
    <row r="118" spans="1:10" ht="12.75">
      <c r="A118" s="32"/>
      <c r="H118" s="33"/>
      <c r="I118" s="33"/>
      <c r="J118" s="33"/>
    </row>
    <row r="119" spans="1:10" ht="12.75">
      <c r="A119" s="32"/>
      <c r="H119" s="33"/>
      <c r="I119" s="33"/>
      <c r="J119" s="33"/>
    </row>
    <row r="120" spans="1:10" ht="12.75">
      <c r="A120" s="32"/>
      <c r="H120" s="33"/>
      <c r="I120" s="33"/>
      <c r="J120" s="33"/>
    </row>
    <row r="121" spans="1:10" ht="12.75">
      <c r="A121" s="32"/>
      <c r="H121" s="33"/>
      <c r="I121" s="33"/>
      <c r="J121" s="33"/>
    </row>
    <row r="122" spans="1:10" ht="12.75">
      <c r="A122" s="32"/>
      <c r="H122" s="33"/>
      <c r="I122" s="33"/>
      <c r="J122" s="33"/>
    </row>
    <row r="123" spans="8:10" ht="12.75">
      <c r="H123" s="33"/>
      <c r="I123" s="33"/>
      <c r="J123" s="33"/>
    </row>
    <row r="124" spans="8:10" ht="12.75">
      <c r="H124" s="33"/>
      <c r="I124" s="33"/>
      <c r="J124" s="33"/>
    </row>
    <row r="125" spans="8:10" ht="12.75">
      <c r="H125" s="33"/>
      <c r="I125" s="33"/>
      <c r="J125" s="33"/>
    </row>
    <row r="126" spans="8:10" ht="12.75">
      <c r="H126" s="33"/>
      <c r="I126" s="33"/>
      <c r="J126" s="33"/>
    </row>
    <row r="127" spans="8:10" ht="12.75">
      <c r="H127" s="33"/>
      <c r="I127" s="33"/>
      <c r="J127" s="33"/>
    </row>
    <row r="128" spans="8:10" ht="12.75">
      <c r="H128" s="33"/>
      <c r="I128" s="33"/>
      <c r="J128" s="33"/>
    </row>
    <row r="129" spans="8:10" ht="12.75">
      <c r="H129" s="33"/>
      <c r="I129" s="33"/>
      <c r="J129" s="33"/>
    </row>
    <row r="130" spans="8:10" ht="12.75">
      <c r="H130" s="33"/>
      <c r="I130" s="33"/>
      <c r="J130" s="33"/>
    </row>
    <row r="131" spans="8:10" ht="12.75">
      <c r="H131" s="33"/>
      <c r="I131" s="33"/>
      <c r="J131" s="33"/>
    </row>
    <row r="132" spans="8:10" ht="12.75">
      <c r="H132" s="33"/>
      <c r="I132" s="33"/>
      <c r="J132" s="33"/>
    </row>
    <row r="133" spans="8:10" ht="12.75">
      <c r="H133" s="33"/>
      <c r="I133" s="33"/>
      <c r="J133" s="33"/>
    </row>
    <row r="134" spans="8:10" ht="12.75">
      <c r="H134" s="33"/>
      <c r="I134" s="33"/>
      <c r="J134" s="33"/>
    </row>
    <row r="135" spans="8:10" ht="12.75">
      <c r="H135" s="33"/>
      <c r="I135" s="33"/>
      <c r="J135" s="33"/>
    </row>
    <row r="136" spans="8:10" ht="12.75">
      <c r="H136" s="33"/>
      <c r="I136" s="33"/>
      <c r="J136" s="33"/>
    </row>
    <row r="137" spans="8:10" ht="12.75">
      <c r="H137" s="33"/>
      <c r="I137" s="33"/>
      <c r="J137" s="33"/>
    </row>
    <row r="138" spans="8:10" ht="12.75">
      <c r="H138" s="33"/>
      <c r="I138" s="33"/>
      <c r="J138" s="33"/>
    </row>
    <row r="139" spans="8:10" ht="12.75">
      <c r="H139" s="33"/>
      <c r="I139" s="33"/>
      <c r="J139" s="33"/>
    </row>
    <row r="140" spans="8:10" ht="12.75">
      <c r="H140" s="33"/>
      <c r="I140" s="33"/>
      <c r="J140" s="33"/>
    </row>
    <row r="141" spans="8:10" ht="12.75">
      <c r="H141" s="33"/>
      <c r="I141" s="33"/>
      <c r="J141" s="33"/>
    </row>
    <row r="142" spans="8:10" ht="12.75">
      <c r="H142" s="33"/>
      <c r="I142" s="33"/>
      <c r="J142" s="33"/>
    </row>
    <row r="143" spans="8:10" ht="12.75">
      <c r="H143" s="33"/>
      <c r="I143" s="33"/>
      <c r="J143" s="33"/>
    </row>
    <row r="144" spans="8:10" ht="12.75">
      <c r="H144" s="33"/>
      <c r="I144" s="33"/>
      <c r="J144" s="33"/>
    </row>
    <row r="145" spans="8:10" ht="12.75">
      <c r="H145" s="33"/>
      <c r="I145" s="33"/>
      <c r="J145" s="33"/>
    </row>
    <row r="146" spans="8:10" ht="12.75">
      <c r="H146" s="33"/>
      <c r="I146" s="33"/>
      <c r="J146" s="33"/>
    </row>
    <row r="147" spans="8:10" ht="12.75">
      <c r="H147" s="33"/>
      <c r="I147" s="33"/>
      <c r="J147" s="33"/>
    </row>
    <row r="148" spans="8:10" ht="12.75">
      <c r="H148" s="33"/>
      <c r="I148" s="33"/>
      <c r="J148" s="33"/>
    </row>
    <row r="149" spans="8:10" ht="12.75">
      <c r="H149" s="33"/>
      <c r="I149" s="33"/>
      <c r="J149" s="33"/>
    </row>
    <row r="150" spans="8:10" ht="12.75">
      <c r="H150" s="33"/>
      <c r="I150" s="33"/>
      <c r="J150" s="33"/>
    </row>
    <row r="151" spans="8:10" ht="12.75">
      <c r="H151" s="33"/>
      <c r="I151" s="33"/>
      <c r="J151" s="33"/>
    </row>
    <row r="152" spans="8:10" ht="12.75">
      <c r="H152" s="33"/>
      <c r="I152" s="33"/>
      <c r="J152" s="33"/>
    </row>
    <row r="153" spans="8:10" ht="12.75">
      <c r="H153" s="33"/>
      <c r="I153" s="33"/>
      <c r="J153" s="33"/>
    </row>
    <row r="154" spans="8:10" ht="12.75">
      <c r="H154" s="33"/>
      <c r="I154" s="33"/>
      <c r="J154" s="33"/>
    </row>
    <row r="155" spans="8:10" ht="12.75">
      <c r="H155" s="33"/>
      <c r="I155" s="33"/>
      <c r="J155" s="33"/>
    </row>
    <row r="156" spans="8:10" ht="12.75">
      <c r="H156" s="33"/>
      <c r="I156" s="33"/>
      <c r="J156" s="33"/>
    </row>
    <row r="157" spans="8:10" ht="12.75">
      <c r="H157" s="33"/>
      <c r="I157" s="33"/>
      <c r="J157" s="33"/>
    </row>
    <row r="158" spans="8:10" ht="12.75">
      <c r="H158" s="33"/>
      <c r="I158" s="33"/>
      <c r="J158" s="33"/>
    </row>
    <row r="159" spans="8:10" ht="12.75">
      <c r="H159" s="33"/>
      <c r="I159" s="33"/>
      <c r="J159" s="33"/>
    </row>
    <row r="160" spans="8:10" ht="12.75">
      <c r="H160" s="33"/>
      <c r="I160" s="33"/>
      <c r="J160" s="33"/>
    </row>
    <row r="161" spans="8:10" ht="12.75">
      <c r="H161" s="33"/>
      <c r="I161" s="33"/>
      <c r="J161" s="33"/>
    </row>
    <row r="162" spans="8:10" ht="12.75">
      <c r="H162" s="33"/>
      <c r="I162" s="33"/>
      <c r="J162" s="33"/>
    </row>
    <row r="163" spans="8:10" ht="12.75">
      <c r="H163" s="33"/>
      <c r="I163" s="33"/>
      <c r="J163" s="33"/>
    </row>
    <row r="164" spans="8:10" ht="12.75">
      <c r="H164" s="33"/>
      <c r="I164" s="33"/>
      <c r="J164" s="33"/>
    </row>
    <row r="165" spans="8:10" ht="12.75">
      <c r="H165" s="33"/>
      <c r="I165" s="33"/>
      <c r="J165" s="33"/>
    </row>
    <row r="166" spans="8:10" ht="12.75">
      <c r="H166" s="33"/>
      <c r="I166" s="33"/>
      <c r="J166" s="33"/>
    </row>
    <row r="167" spans="8:10" ht="12.75">
      <c r="H167" s="33"/>
      <c r="I167" s="33"/>
      <c r="J167" s="33"/>
    </row>
    <row r="168" spans="8:10" ht="12.75">
      <c r="H168" s="33"/>
      <c r="I168" s="33"/>
      <c r="J168" s="33"/>
    </row>
    <row r="169" spans="8:10" ht="12.75">
      <c r="H169" s="33"/>
      <c r="I169" s="33"/>
      <c r="J169" s="33"/>
    </row>
    <row r="170" spans="8:10" ht="12.75">
      <c r="H170" s="33"/>
      <c r="I170" s="33"/>
      <c r="J170" s="33"/>
    </row>
    <row r="171" spans="8:10" ht="12.75">
      <c r="H171" s="33"/>
      <c r="I171" s="33"/>
      <c r="J171" s="33"/>
    </row>
    <row r="172" spans="8:10" ht="12.75">
      <c r="H172" s="33"/>
      <c r="I172" s="33"/>
      <c r="J172" s="33"/>
    </row>
    <row r="173" spans="8:10" ht="12.75">
      <c r="H173" s="33"/>
      <c r="I173" s="33"/>
      <c r="J173" s="33"/>
    </row>
    <row r="174" spans="8:10" ht="12.75">
      <c r="H174" s="33"/>
      <c r="I174" s="33"/>
      <c r="J174" s="33"/>
    </row>
    <row r="175" spans="8:10" ht="12.75">
      <c r="H175" s="33"/>
      <c r="I175" s="33"/>
      <c r="J175" s="33"/>
    </row>
    <row r="176" spans="8:10" ht="12.75">
      <c r="H176" s="33"/>
      <c r="I176" s="33"/>
      <c r="J176" s="33"/>
    </row>
    <row r="177" spans="8:10" ht="12.75">
      <c r="H177" s="33"/>
      <c r="I177" s="33"/>
      <c r="J177" s="33"/>
    </row>
    <row r="178" spans="8:10" ht="12.75">
      <c r="H178" s="33"/>
      <c r="I178" s="33"/>
      <c r="J178" s="33"/>
    </row>
    <row r="179" spans="8:10" ht="12.75">
      <c r="H179" s="33"/>
      <c r="I179" s="33"/>
      <c r="J179" s="33"/>
    </row>
    <row r="180" spans="8:10" ht="12.75">
      <c r="H180" s="33"/>
      <c r="I180" s="33"/>
      <c r="J180" s="33"/>
    </row>
    <row r="181" spans="8:10" ht="12.75">
      <c r="H181" s="33"/>
      <c r="I181" s="33"/>
      <c r="J181" s="33"/>
    </row>
    <row r="182" spans="8:10" ht="12.75">
      <c r="H182" s="33"/>
      <c r="I182" s="33"/>
      <c r="J182" s="33"/>
    </row>
    <row r="183" spans="8:10" ht="12.75">
      <c r="H183" s="33"/>
      <c r="I183" s="33"/>
      <c r="J183" s="33"/>
    </row>
    <row r="184" spans="8:10" ht="12.75">
      <c r="H184" s="33"/>
      <c r="I184" s="33"/>
      <c r="J184" s="33"/>
    </row>
    <row r="185" spans="8:10" ht="12.75">
      <c r="H185" s="33"/>
      <c r="I185" s="33"/>
      <c r="J185" s="33"/>
    </row>
    <row r="186" spans="8:10" ht="12.75">
      <c r="H186" s="33"/>
      <c r="I186" s="33"/>
      <c r="J186" s="33"/>
    </row>
    <row r="187" spans="8:10" ht="12.75">
      <c r="H187" s="33"/>
      <c r="I187" s="33"/>
      <c r="J187" s="33"/>
    </row>
    <row r="188" spans="8:10" ht="12.75">
      <c r="H188" s="33"/>
      <c r="I188" s="33"/>
      <c r="J188" s="33"/>
    </row>
    <row r="189" spans="8:10" ht="12.75">
      <c r="H189" s="33"/>
      <c r="I189" s="33"/>
      <c r="J189" s="33"/>
    </row>
    <row r="190" spans="8:10" ht="12.75">
      <c r="H190" s="33"/>
      <c r="I190" s="33"/>
      <c r="J190" s="33"/>
    </row>
    <row r="191" spans="8:10" ht="12.75">
      <c r="H191" s="33"/>
      <c r="I191" s="33"/>
      <c r="J191" s="33"/>
    </row>
    <row r="192" spans="8:10" ht="12.75">
      <c r="H192" s="33"/>
      <c r="I192" s="33"/>
      <c r="J192" s="33"/>
    </row>
    <row r="193" spans="8:10" ht="12.75">
      <c r="H193" s="33"/>
      <c r="I193" s="33"/>
      <c r="J193" s="33"/>
    </row>
    <row r="194" spans="8:10" ht="12.75">
      <c r="H194" s="33"/>
      <c r="I194" s="33"/>
      <c r="J194" s="33"/>
    </row>
    <row r="195" spans="8:10" ht="12.75">
      <c r="H195" s="33"/>
      <c r="I195" s="33"/>
      <c r="J195" s="33"/>
    </row>
    <row r="196" spans="8:10" ht="12.75">
      <c r="H196" s="33"/>
      <c r="I196" s="33"/>
      <c r="J196" s="33"/>
    </row>
    <row r="197" spans="8:10" ht="12.75">
      <c r="H197" s="33"/>
      <c r="I197" s="33"/>
      <c r="J197" s="33"/>
    </row>
    <row r="198" spans="8:10" ht="12.75">
      <c r="H198" s="33"/>
      <c r="I198" s="33"/>
      <c r="J198" s="33"/>
    </row>
    <row r="199" spans="8:10" ht="12.75">
      <c r="H199" s="33"/>
      <c r="I199" s="33"/>
      <c r="J199" s="33"/>
    </row>
    <row r="200" spans="8:10" ht="12.75">
      <c r="H200" s="33"/>
      <c r="I200" s="33"/>
      <c r="J200" s="33"/>
    </row>
    <row r="201" spans="8:10" ht="12.75">
      <c r="H201" s="33"/>
      <c r="I201" s="33"/>
      <c r="J201" s="33"/>
    </row>
    <row r="202" spans="8:10" ht="12.75">
      <c r="H202" s="33"/>
      <c r="I202" s="33"/>
      <c r="J202" s="33"/>
    </row>
    <row r="203" spans="8:10" ht="12.75">
      <c r="H203" s="33"/>
      <c r="I203" s="33"/>
      <c r="J203" s="33"/>
    </row>
    <row r="204" spans="8:10" ht="12.75">
      <c r="H204" s="33"/>
      <c r="I204" s="33"/>
      <c r="J204" s="33"/>
    </row>
    <row r="205" spans="8:10" ht="12.75">
      <c r="H205" s="33"/>
      <c r="I205" s="33"/>
      <c r="J205" s="33"/>
    </row>
    <row r="206" spans="8:10" ht="12.75">
      <c r="H206" s="33"/>
      <c r="I206" s="33"/>
      <c r="J206" s="33"/>
    </row>
    <row r="207" spans="8:10" ht="12.75">
      <c r="H207" s="33"/>
      <c r="I207" s="33"/>
      <c r="J207" s="33"/>
    </row>
    <row r="208" spans="8:10" ht="12.75">
      <c r="H208" s="33"/>
      <c r="I208" s="33"/>
      <c r="J208" s="33"/>
    </row>
    <row r="209" spans="8:10" ht="12.75">
      <c r="H209" s="33"/>
      <c r="I209" s="33"/>
      <c r="J209" s="33"/>
    </row>
    <row r="210" spans="8:10" ht="12.75">
      <c r="H210" s="33"/>
      <c r="I210" s="33"/>
      <c r="J210" s="33"/>
    </row>
    <row r="211" spans="8:10" ht="12.75">
      <c r="H211" s="33"/>
      <c r="I211" s="33"/>
      <c r="J211" s="33"/>
    </row>
    <row r="212" spans="8:10" ht="12.75">
      <c r="H212" s="33"/>
      <c r="I212" s="33"/>
      <c r="J212" s="33"/>
    </row>
    <row r="213" spans="8:10" ht="12.75">
      <c r="H213" s="33"/>
      <c r="I213" s="33"/>
      <c r="J213" s="33"/>
    </row>
    <row r="214" spans="8:10" ht="12.75">
      <c r="H214" s="33"/>
      <c r="I214" s="33"/>
      <c r="J214" s="33"/>
    </row>
    <row r="215" spans="8:10" ht="12.75">
      <c r="H215" s="33"/>
      <c r="I215" s="33"/>
      <c r="J215" s="33"/>
    </row>
    <row r="216" spans="8:10" ht="12.75">
      <c r="H216" s="33"/>
      <c r="I216" s="33"/>
      <c r="J216" s="33"/>
    </row>
    <row r="217" spans="8:10" ht="12.75">
      <c r="H217" s="33"/>
      <c r="I217" s="33"/>
      <c r="J217" s="33"/>
    </row>
    <row r="218" spans="8:10" ht="12.75">
      <c r="H218" s="33"/>
      <c r="I218" s="33"/>
      <c r="J218" s="33"/>
    </row>
    <row r="219" spans="8:10" ht="12.75">
      <c r="H219" s="33"/>
      <c r="I219" s="33"/>
      <c r="J219" s="33"/>
    </row>
    <row r="220" spans="8:10" ht="12.75">
      <c r="H220" s="33"/>
      <c r="I220" s="33"/>
      <c r="J220" s="33"/>
    </row>
    <row r="221" spans="8:10" ht="12.75">
      <c r="H221" s="33"/>
      <c r="I221" s="33"/>
      <c r="J221" s="33"/>
    </row>
    <row r="222" spans="8:10" ht="12.75">
      <c r="H222" s="33"/>
      <c r="I222" s="33"/>
      <c r="J222" s="33"/>
    </row>
    <row r="223" spans="8:10" ht="12.75">
      <c r="H223" s="33"/>
      <c r="I223" s="33"/>
      <c r="J223" s="33"/>
    </row>
    <row r="224" spans="8:10" ht="12.75">
      <c r="H224" s="33"/>
      <c r="I224" s="33"/>
      <c r="J224" s="33"/>
    </row>
    <row r="225" spans="8:10" ht="12.75">
      <c r="H225" s="33"/>
      <c r="I225" s="33"/>
      <c r="J225" s="33"/>
    </row>
    <row r="226" spans="8:10" ht="12.75">
      <c r="H226" s="33"/>
      <c r="I226" s="33"/>
      <c r="J226" s="33"/>
    </row>
    <row r="227" spans="8:10" ht="12.75">
      <c r="H227" s="33"/>
      <c r="I227" s="33"/>
      <c r="J227" s="33"/>
    </row>
    <row r="228" spans="8:10" ht="12.75">
      <c r="H228" s="33"/>
      <c r="I228" s="33"/>
      <c r="J228" s="33"/>
    </row>
    <row r="229" spans="8:10" ht="12.75">
      <c r="H229" s="33"/>
      <c r="I229" s="33"/>
      <c r="J229" s="33"/>
    </row>
    <row r="230" spans="8:10" ht="12.75">
      <c r="H230" s="33"/>
      <c r="I230" s="33"/>
      <c r="J230" s="33"/>
    </row>
    <row r="231" spans="8:10" ht="12.75">
      <c r="H231" s="33"/>
      <c r="I231" s="33"/>
      <c r="J231" s="33"/>
    </row>
    <row r="232" spans="8:10" ht="12.75">
      <c r="H232" s="33"/>
      <c r="I232" s="33"/>
      <c r="J232" s="33"/>
    </row>
    <row r="233" spans="8:10" ht="12.75">
      <c r="H233" s="33"/>
      <c r="I233" s="33"/>
      <c r="J233" s="33"/>
    </row>
    <row r="234" spans="8:10" ht="12.75">
      <c r="H234" s="33"/>
      <c r="I234" s="33"/>
      <c r="J234" s="33"/>
    </row>
    <row r="235" spans="8:10" ht="12.75">
      <c r="H235" s="33"/>
      <c r="I235" s="33"/>
      <c r="J235" s="33"/>
    </row>
    <row r="236" spans="8:10" ht="12.75">
      <c r="H236" s="33"/>
      <c r="I236" s="33"/>
      <c r="J236" s="33"/>
    </row>
    <row r="237" spans="8:10" ht="12.75">
      <c r="H237" s="33"/>
      <c r="I237" s="33"/>
      <c r="J237" s="33"/>
    </row>
    <row r="238" spans="8:10" ht="12.75">
      <c r="H238" s="33"/>
      <c r="I238" s="33"/>
      <c r="J238" s="33"/>
    </row>
    <row r="239" spans="8:10" ht="12.75">
      <c r="H239" s="33"/>
      <c r="I239" s="33"/>
      <c r="J239" s="33"/>
    </row>
    <row r="240" spans="8:10" ht="12.75">
      <c r="H240" s="33"/>
      <c r="I240" s="33"/>
      <c r="J240" s="33"/>
    </row>
    <row r="241" spans="8:10" ht="12.75">
      <c r="H241" s="33"/>
      <c r="I241" s="33"/>
      <c r="J241" s="33"/>
    </row>
    <row r="242" spans="8:10" ht="12.75">
      <c r="H242" s="33"/>
      <c r="I242" s="33"/>
      <c r="J242" s="33"/>
    </row>
    <row r="243" spans="8:10" ht="12.75">
      <c r="H243" s="33"/>
      <c r="I243" s="33"/>
      <c r="J243" s="33"/>
    </row>
    <row r="244" spans="8:10" ht="12.75">
      <c r="H244" s="33"/>
      <c r="I244" s="33"/>
      <c r="J244" s="33"/>
    </row>
    <row r="245" spans="8:10" ht="12.75">
      <c r="H245" s="33"/>
      <c r="I245" s="33"/>
      <c r="J245" s="33"/>
    </row>
    <row r="246" spans="8:10" ht="12.75">
      <c r="H246" s="33"/>
      <c r="I246" s="33"/>
      <c r="J246" s="33"/>
    </row>
    <row r="247" spans="8:10" ht="12.75">
      <c r="H247" s="33"/>
      <c r="I247" s="33"/>
      <c r="J247" s="33"/>
    </row>
    <row r="248" spans="8:10" ht="12.75">
      <c r="H248" s="33"/>
      <c r="I248" s="33"/>
      <c r="J248" s="33"/>
    </row>
    <row r="249" spans="8:10" ht="12.75">
      <c r="H249" s="33"/>
      <c r="I249" s="33"/>
      <c r="J249" s="33"/>
    </row>
    <row r="250" spans="8:10" ht="12.75">
      <c r="H250" s="33"/>
      <c r="I250" s="33"/>
      <c r="J250" s="33"/>
    </row>
    <row r="251" spans="8:10" ht="12.75">
      <c r="H251" s="33"/>
      <c r="I251" s="33"/>
      <c r="J251" s="33"/>
    </row>
    <row r="252" spans="8:10" ht="12.75">
      <c r="H252" s="33"/>
      <c r="I252" s="33"/>
      <c r="J252" s="33"/>
    </row>
    <row r="253" spans="8:10" ht="12.75">
      <c r="H253" s="33"/>
      <c r="I253" s="33"/>
      <c r="J253" s="33"/>
    </row>
    <row r="254" spans="8:10" ht="12.75">
      <c r="H254" s="33"/>
      <c r="I254" s="33"/>
      <c r="J254" s="33"/>
    </row>
    <row r="255" spans="8:10" ht="12.75">
      <c r="H255" s="33"/>
      <c r="I255" s="33"/>
      <c r="J255" s="33"/>
    </row>
    <row r="256" spans="8:10" ht="12.75">
      <c r="H256" s="33"/>
      <c r="I256" s="33"/>
      <c r="J256" s="33"/>
    </row>
    <row r="257" spans="8:10" ht="12.75">
      <c r="H257" s="33"/>
      <c r="I257" s="33"/>
      <c r="J257" s="33"/>
    </row>
    <row r="258" spans="8:10" ht="12.75">
      <c r="H258" s="33"/>
      <c r="I258" s="33"/>
      <c r="J258" s="33"/>
    </row>
    <row r="259" spans="8:10" ht="12.75">
      <c r="H259" s="33"/>
      <c r="I259" s="33"/>
      <c r="J259" s="33"/>
    </row>
    <row r="260" spans="8:10" ht="12.75">
      <c r="H260" s="33"/>
      <c r="I260" s="33"/>
      <c r="J260" s="33"/>
    </row>
    <row r="261" spans="8:10" ht="12.75">
      <c r="H261" s="33"/>
      <c r="I261" s="33"/>
      <c r="J261" s="33"/>
    </row>
    <row r="262" spans="8:10" ht="12.75">
      <c r="H262" s="33"/>
      <c r="I262" s="33"/>
      <c r="J262" s="33"/>
    </row>
    <row r="263" spans="8:10" ht="12.75">
      <c r="H263" s="33"/>
      <c r="I263" s="33"/>
      <c r="J263" s="33"/>
    </row>
    <row r="264" spans="8:10" ht="12.75">
      <c r="H264" s="33"/>
      <c r="I264" s="33"/>
      <c r="J264" s="33"/>
    </row>
    <row r="265" spans="8:10" ht="12.75">
      <c r="H265" s="33"/>
      <c r="I265" s="33"/>
      <c r="J265" s="33"/>
    </row>
    <row r="266" spans="8:10" ht="12.75">
      <c r="H266" s="33"/>
      <c r="I266" s="33"/>
      <c r="J266" s="33"/>
    </row>
    <row r="267" spans="8:10" ht="12.75">
      <c r="H267" s="33"/>
      <c r="I267" s="33"/>
      <c r="J267" s="33"/>
    </row>
    <row r="268" spans="8:10" ht="12.75">
      <c r="H268" s="33"/>
      <c r="I268" s="33"/>
      <c r="J268" s="33"/>
    </row>
    <row r="269" spans="8:10" ht="12.75">
      <c r="H269" s="33"/>
      <c r="I269" s="33"/>
      <c r="J269" s="33"/>
    </row>
    <row r="270" spans="8:10" ht="12.75">
      <c r="H270" s="33"/>
      <c r="I270" s="33"/>
      <c r="J270" s="33"/>
    </row>
    <row r="271" spans="8:10" ht="12.75">
      <c r="H271" s="33"/>
      <c r="I271" s="33"/>
      <c r="J271" s="33"/>
    </row>
    <row r="272" spans="8:10" ht="12.75">
      <c r="H272" s="33"/>
      <c r="I272" s="33"/>
      <c r="J272" s="33"/>
    </row>
    <row r="273" spans="8:10" ht="12.75">
      <c r="H273" s="33"/>
      <c r="I273" s="33"/>
      <c r="J273" s="33"/>
    </row>
    <row r="274" spans="8:10" ht="12.75">
      <c r="H274" s="33"/>
      <c r="I274" s="33"/>
      <c r="J274" s="33"/>
    </row>
    <row r="275" spans="8:10" ht="12.75">
      <c r="H275" s="33"/>
      <c r="I275" s="33"/>
      <c r="J275" s="33"/>
    </row>
    <row r="276" spans="8:10" ht="12.75">
      <c r="H276" s="33"/>
      <c r="I276" s="33"/>
      <c r="J276" s="33"/>
    </row>
    <row r="277" spans="8:10" ht="12.75">
      <c r="H277" s="33"/>
      <c r="I277" s="33"/>
      <c r="J277" s="33"/>
    </row>
    <row r="278" spans="8:10" ht="12.75">
      <c r="H278" s="33"/>
      <c r="I278" s="33"/>
      <c r="J278" s="33"/>
    </row>
    <row r="279" spans="8:10" ht="12.75">
      <c r="H279" s="33"/>
      <c r="I279" s="33"/>
      <c r="J279" s="33"/>
    </row>
    <row r="280" spans="8:10" ht="12.75">
      <c r="H280" s="33"/>
      <c r="I280" s="33"/>
      <c r="J280" s="33"/>
    </row>
    <row r="281" spans="8:10" ht="12.75">
      <c r="H281" s="33"/>
      <c r="I281" s="33"/>
      <c r="J281" s="33"/>
    </row>
    <row r="282" spans="8:10" ht="12.75">
      <c r="H282" s="33"/>
      <c r="I282" s="33"/>
      <c r="J282" s="33"/>
    </row>
    <row r="283" spans="8:10" ht="12.75">
      <c r="H283" s="33"/>
      <c r="I283" s="33"/>
      <c r="J283" s="33"/>
    </row>
    <row r="284" spans="8:10" ht="12.75">
      <c r="H284" s="33"/>
      <c r="I284" s="33"/>
      <c r="J284" s="33"/>
    </row>
    <row r="285" spans="8:10" ht="12.75">
      <c r="H285" s="33"/>
      <c r="I285" s="33"/>
      <c r="J285" s="33"/>
    </row>
    <row r="286" spans="8:10" ht="12.75">
      <c r="H286" s="33"/>
      <c r="I286" s="33"/>
      <c r="J286" s="33"/>
    </row>
    <row r="287" spans="8:10" ht="12.75">
      <c r="H287" s="33"/>
      <c r="I287" s="33"/>
      <c r="J287" s="33"/>
    </row>
    <row r="288" spans="8:10" ht="12.75">
      <c r="H288" s="33"/>
      <c r="I288" s="33"/>
      <c r="J288" s="33"/>
    </row>
    <row r="289" spans="8:10" ht="12.75">
      <c r="H289" s="33"/>
      <c r="I289" s="33"/>
      <c r="J289" s="33"/>
    </row>
    <row r="290" spans="8:10" ht="12.75">
      <c r="H290" s="33"/>
      <c r="I290" s="33"/>
      <c r="J290" s="33"/>
    </row>
    <row r="291" spans="8:10" ht="12.75">
      <c r="H291" s="33"/>
      <c r="I291" s="33"/>
      <c r="J291" s="33"/>
    </row>
    <row r="292" spans="8:10" ht="12.75">
      <c r="H292" s="33"/>
      <c r="I292" s="33"/>
      <c r="J292" s="33"/>
    </row>
    <row r="293" spans="8:10" ht="12.75">
      <c r="H293" s="33"/>
      <c r="I293" s="33"/>
      <c r="J293" s="33"/>
    </row>
    <row r="294" spans="8:10" ht="12.75">
      <c r="H294" s="33"/>
      <c r="I294" s="33"/>
      <c r="J294" s="33"/>
    </row>
    <row r="295" spans="8:10" ht="12.75">
      <c r="H295" s="33"/>
      <c r="I295" s="33"/>
      <c r="J295" s="33"/>
    </row>
    <row r="296" spans="8:10" ht="12.75">
      <c r="H296" s="33"/>
      <c r="I296" s="33"/>
      <c r="J296" s="33"/>
    </row>
    <row r="297" spans="8:10" ht="12.75">
      <c r="H297" s="33"/>
      <c r="I297" s="33"/>
      <c r="J297" s="33"/>
    </row>
    <row r="298" spans="8:10" ht="12.75">
      <c r="H298" s="33"/>
      <c r="I298" s="33"/>
      <c r="J298" s="33"/>
    </row>
    <row r="299" spans="8:10" ht="12.75">
      <c r="H299" s="33"/>
      <c r="I299" s="33"/>
      <c r="J299" s="33"/>
    </row>
    <row r="300" spans="8:10" ht="12.75">
      <c r="H300" s="33"/>
      <c r="I300" s="33"/>
      <c r="J300" s="33"/>
    </row>
    <row r="301" spans="8:10" ht="12.75">
      <c r="H301" s="33"/>
      <c r="I301" s="33"/>
      <c r="J301" s="33"/>
    </row>
    <row r="302" spans="8:10" ht="12.75">
      <c r="H302" s="33"/>
      <c r="I302" s="33"/>
      <c r="J302" s="33"/>
    </row>
    <row r="303" spans="8:10" ht="12.75">
      <c r="H303" s="33"/>
      <c r="I303" s="33"/>
      <c r="J303" s="33"/>
    </row>
    <row r="304" spans="8:10" ht="12.75">
      <c r="H304" s="33"/>
      <c r="I304" s="33"/>
      <c r="J304" s="33"/>
    </row>
    <row r="305" spans="8:10" ht="12.75">
      <c r="H305" s="33"/>
      <c r="I305" s="33"/>
      <c r="J305" s="33"/>
    </row>
    <row r="306" spans="8:10" ht="12.75">
      <c r="H306" s="33"/>
      <c r="I306" s="33"/>
      <c r="J306" s="33"/>
    </row>
    <row r="307" spans="8:10" ht="12.75">
      <c r="H307" s="33"/>
      <c r="I307" s="33"/>
      <c r="J307" s="33"/>
    </row>
    <row r="308" spans="8:10" ht="12.75">
      <c r="H308" s="33"/>
      <c r="I308" s="33"/>
      <c r="J308" s="33"/>
    </row>
    <row r="309" spans="8:10" ht="12.75">
      <c r="H309" s="33"/>
      <c r="I309" s="33"/>
      <c r="J309" s="33"/>
    </row>
    <row r="310" spans="8:10" ht="12.75">
      <c r="H310" s="33"/>
      <c r="I310" s="33"/>
      <c r="J310" s="33"/>
    </row>
    <row r="311" spans="8:10" ht="12.75">
      <c r="H311" s="33"/>
      <c r="I311" s="33"/>
      <c r="J311" s="33"/>
    </row>
    <row r="312" spans="8:10" ht="12.75">
      <c r="H312" s="33"/>
      <c r="I312" s="33"/>
      <c r="J312" s="33"/>
    </row>
    <row r="313" spans="8:10" ht="12.75">
      <c r="H313" s="33"/>
      <c r="I313" s="33"/>
      <c r="J313" s="33"/>
    </row>
    <row r="314" spans="8:10" ht="12.75">
      <c r="H314" s="33"/>
      <c r="I314" s="33"/>
      <c r="J314" s="33"/>
    </row>
    <row r="315" spans="8:10" ht="12.75">
      <c r="H315" s="33"/>
      <c r="I315" s="33"/>
      <c r="J315" s="33"/>
    </row>
    <row r="316" spans="8:10" ht="12.75">
      <c r="H316" s="33"/>
      <c r="I316" s="33"/>
      <c r="J316" s="33"/>
    </row>
    <row r="317" spans="8:10" ht="12.75">
      <c r="H317" s="33"/>
      <c r="I317" s="33"/>
      <c r="J317" s="33"/>
    </row>
    <row r="318" spans="8:10" ht="12.75">
      <c r="H318" s="33"/>
      <c r="I318" s="33"/>
      <c r="J318" s="33"/>
    </row>
    <row r="319" spans="8:10" ht="12.75">
      <c r="H319" s="33"/>
      <c r="I319" s="33"/>
      <c r="J319" s="33"/>
    </row>
    <row r="320" spans="8:10" ht="12.75">
      <c r="H320" s="33"/>
      <c r="I320" s="33"/>
      <c r="J320" s="33"/>
    </row>
    <row r="321" spans="8:10" ht="12.75">
      <c r="H321" s="33"/>
      <c r="I321" s="33"/>
      <c r="J321" s="33"/>
    </row>
    <row r="322" spans="8:10" ht="12.75">
      <c r="H322" s="33"/>
      <c r="I322" s="33"/>
      <c r="J322" s="33"/>
    </row>
    <row r="323" spans="8:10" ht="12.75">
      <c r="H323" s="33"/>
      <c r="I323" s="33"/>
      <c r="J323" s="33"/>
    </row>
    <row r="324" spans="8:10" ht="12.75">
      <c r="H324" s="33"/>
      <c r="I324" s="33"/>
      <c r="J324" s="33"/>
    </row>
    <row r="325" spans="8:10" ht="12.75">
      <c r="H325" s="33"/>
      <c r="I325" s="33"/>
      <c r="J325" s="33"/>
    </row>
    <row r="326" spans="8:10" ht="12.75">
      <c r="H326" s="33"/>
      <c r="I326" s="33"/>
      <c r="J326" s="33"/>
    </row>
    <row r="327" spans="8:10" ht="12.75">
      <c r="H327" s="33"/>
      <c r="I327" s="33"/>
      <c r="J327" s="33"/>
    </row>
    <row r="328" spans="8:10" ht="12.75">
      <c r="H328" s="33"/>
      <c r="I328" s="33"/>
      <c r="J328" s="33"/>
    </row>
    <row r="329" spans="8:10" ht="12.75">
      <c r="H329" s="33"/>
      <c r="I329" s="33"/>
      <c r="J329" s="33"/>
    </row>
    <row r="330" spans="8:10" ht="12.75">
      <c r="H330" s="33"/>
      <c r="I330" s="33"/>
      <c r="J330" s="33"/>
    </row>
    <row r="331" spans="8:10" ht="12.75">
      <c r="H331" s="33"/>
      <c r="I331" s="33"/>
      <c r="J331" s="33"/>
    </row>
    <row r="332" spans="8:10" ht="12.75">
      <c r="H332" s="33"/>
      <c r="I332" s="33"/>
      <c r="J332" s="33"/>
    </row>
    <row r="333" spans="8:10" ht="12.75">
      <c r="H333" s="33"/>
      <c r="I333" s="33"/>
      <c r="J333" s="33"/>
    </row>
    <row r="334" spans="8:10" ht="12.75">
      <c r="H334" s="33"/>
      <c r="I334" s="33"/>
      <c r="J334" s="33"/>
    </row>
    <row r="335" spans="8:10" ht="12.75">
      <c r="H335" s="33"/>
      <c r="I335" s="33"/>
      <c r="J335" s="33"/>
    </row>
    <row r="336" spans="8:10" ht="12.75">
      <c r="H336" s="33"/>
      <c r="I336" s="33"/>
      <c r="J336" s="33"/>
    </row>
    <row r="337" spans="8:10" ht="12.75">
      <c r="H337" s="33"/>
      <c r="I337" s="33"/>
      <c r="J337" s="33"/>
    </row>
    <row r="338" spans="8:10" ht="12.75">
      <c r="H338" s="33"/>
      <c r="I338" s="33"/>
      <c r="J338" s="33"/>
    </row>
    <row r="339" spans="8:10" ht="12.75">
      <c r="H339" s="33"/>
      <c r="I339" s="33"/>
      <c r="J339" s="33"/>
    </row>
    <row r="340" spans="8:10" ht="12.75">
      <c r="H340" s="33"/>
      <c r="I340" s="33"/>
      <c r="J340" s="33"/>
    </row>
    <row r="341" spans="8:10" ht="12.75">
      <c r="H341" s="33"/>
      <c r="I341" s="33"/>
      <c r="J341" s="33"/>
    </row>
    <row r="342" spans="8:10" ht="12.75">
      <c r="H342" s="33"/>
      <c r="I342" s="33"/>
      <c r="J342" s="33"/>
    </row>
    <row r="343" spans="8:10" ht="12.75">
      <c r="H343" s="33"/>
      <c r="I343" s="33"/>
      <c r="J343" s="33"/>
    </row>
    <row r="344" spans="8:10" ht="12.75">
      <c r="H344" s="33"/>
      <c r="I344" s="33"/>
      <c r="J344" s="33"/>
    </row>
    <row r="345" spans="8:10" ht="12.75">
      <c r="H345" s="33"/>
      <c r="I345" s="33"/>
      <c r="J345" s="33"/>
    </row>
    <row r="346" spans="8:10" ht="12.75">
      <c r="H346" s="33"/>
      <c r="I346" s="33"/>
      <c r="J346" s="33"/>
    </row>
    <row r="347" spans="8:10" ht="12.75">
      <c r="H347" s="33"/>
      <c r="I347" s="33"/>
      <c r="J347" s="33"/>
    </row>
    <row r="348" spans="8:10" ht="12.75">
      <c r="H348" s="33"/>
      <c r="I348" s="33"/>
      <c r="J348" s="33"/>
    </row>
    <row r="349" spans="8:10" ht="12.75">
      <c r="H349" s="33"/>
      <c r="I349" s="33"/>
      <c r="J349" s="33"/>
    </row>
    <row r="350" spans="8:10" ht="12.75">
      <c r="H350" s="33"/>
      <c r="I350" s="33"/>
      <c r="J350" s="33"/>
    </row>
    <row r="351" spans="8:10" ht="12.75">
      <c r="H351" s="33"/>
      <c r="I351" s="33"/>
      <c r="J351" s="33"/>
    </row>
    <row r="352" spans="8:10" ht="12.75">
      <c r="H352" s="33"/>
      <c r="I352" s="33"/>
      <c r="J352" s="33"/>
    </row>
    <row r="353" spans="8:10" ht="12.75">
      <c r="H353" s="33"/>
      <c r="I353" s="33"/>
      <c r="J353" s="33"/>
    </row>
    <row r="354" spans="8:10" ht="12.75">
      <c r="H354" s="33"/>
      <c r="I354" s="33"/>
      <c r="J354" s="33"/>
    </row>
    <row r="355" spans="8:10" ht="12.75">
      <c r="H355" s="33"/>
      <c r="I355" s="33"/>
      <c r="J355" s="33"/>
    </row>
    <row r="356" spans="8:10" ht="12.75">
      <c r="H356" s="33"/>
      <c r="I356" s="33"/>
      <c r="J356" s="33"/>
    </row>
    <row r="357" spans="8:10" ht="12.75">
      <c r="H357" s="33"/>
      <c r="I357" s="33"/>
      <c r="J357" s="33"/>
    </row>
    <row r="358" spans="8:10" ht="12.75">
      <c r="H358" s="33"/>
      <c r="I358" s="33"/>
      <c r="J358" s="33"/>
    </row>
    <row r="359" spans="8:10" ht="12.75">
      <c r="H359" s="33"/>
      <c r="I359" s="33"/>
      <c r="J359" s="33"/>
    </row>
    <row r="360" spans="8:10" ht="12.75">
      <c r="H360" s="33"/>
      <c r="I360" s="33"/>
      <c r="J360" s="33"/>
    </row>
    <row r="361" spans="8:10" ht="12.75">
      <c r="H361" s="33"/>
      <c r="I361" s="33"/>
      <c r="J361" s="33"/>
    </row>
    <row r="362" spans="8:10" ht="12.75">
      <c r="H362" s="33"/>
      <c r="I362" s="33"/>
      <c r="J362" s="33"/>
    </row>
    <row r="363" spans="8:10" ht="12.75">
      <c r="H363" s="33"/>
      <c r="I363" s="33"/>
      <c r="J363" s="33"/>
    </row>
    <row r="364" spans="8:10" ht="12.75">
      <c r="H364" s="33"/>
      <c r="I364" s="33"/>
      <c r="J364" s="33"/>
    </row>
    <row r="365" spans="8:10" ht="12.75">
      <c r="H365" s="33"/>
      <c r="I365" s="33"/>
      <c r="J365" s="33"/>
    </row>
    <row r="366" spans="8:10" ht="12.75">
      <c r="H366" s="33"/>
      <c r="I366" s="33"/>
      <c r="J366" s="33"/>
    </row>
    <row r="367" spans="8:10" ht="12.75">
      <c r="H367" s="33"/>
      <c r="I367" s="33"/>
      <c r="J367" s="33"/>
    </row>
    <row r="368" spans="8:10" ht="12.75">
      <c r="H368" s="33"/>
      <c r="I368" s="33"/>
      <c r="J368" s="33"/>
    </row>
    <row r="369" spans="8:10" ht="12.75">
      <c r="H369" s="33"/>
      <c r="I369" s="33"/>
      <c r="J369" s="33"/>
    </row>
    <row r="370" spans="8:10" ht="12.75">
      <c r="H370" s="33"/>
      <c r="I370" s="33"/>
      <c r="J370" s="33"/>
    </row>
    <row r="371" spans="8:10" ht="12.75">
      <c r="H371" s="33"/>
      <c r="I371" s="33"/>
      <c r="J371" s="33"/>
    </row>
    <row r="372" spans="8:10" ht="12.75">
      <c r="H372" s="33"/>
      <c r="I372" s="33"/>
      <c r="J372" s="33"/>
    </row>
    <row r="373" spans="8:10" ht="12.75">
      <c r="H373" s="33"/>
      <c r="I373" s="33"/>
      <c r="J373" s="33"/>
    </row>
    <row r="374" spans="8:10" ht="12.75">
      <c r="H374" s="33"/>
      <c r="I374" s="33"/>
      <c r="J374" s="33"/>
    </row>
    <row r="375" spans="8:10" ht="12.75">
      <c r="H375" s="33"/>
      <c r="I375" s="33"/>
      <c r="J375" s="33"/>
    </row>
    <row r="376" spans="8:10" ht="12.75">
      <c r="H376" s="33"/>
      <c r="I376" s="33"/>
      <c r="J376" s="33"/>
    </row>
    <row r="377" spans="8:10" ht="12.75">
      <c r="H377" s="33"/>
      <c r="I377" s="33"/>
      <c r="J377" s="33"/>
    </row>
    <row r="378" spans="8:10" ht="12.75">
      <c r="H378" s="33"/>
      <c r="I378" s="33"/>
      <c r="J378" s="33"/>
    </row>
    <row r="379" spans="8:10" ht="12.75">
      <c r="H379" s="33"/>
      <c r="I379" s="33"/>
      <c r="J379" s="33"/>
    </row>
    <row r="380" spans="8:10" ht="12.75">
      <c r="H380" s="33"/>
      <c r="I380" s="33"/>
      <c r="J380" s="33"/>
    </row>
    <row r="381" spans="8:10" ht="12.75">
      <c r="H381" s="33"/>
      <c r="I381" s="33"/>
      <c r="J381" s="33"/>
    </row>
    <row r="382" spans="8:10" ht="12.75">
      <c r="H382" s="33"/>
      <c r="I382" s="33"/>
      <c r="J382" s="33"/>
    </row>
    <row r="383" spans="8:10" ht="12.75">
      <c r="H383" s="33"/>
      <c r="I383" s="33"/>
      <c r="J383" s="33"/>
    </row>
    <row r="384" spans="8:10" ht="12.75">
      <c r="H384" s="33"/>
      <c r="I384" s="33"/>
      <c r="J384" s="33"/>
    </row>
    <row r="385" spans="8:10" ht="12.75">
      <c r="H385" s="33"/>
      <c r="I385" s="33"/>
      <c r="J385" s="33"/>
    </row>
    <row r="386" spans="8:10" ht="12.75">
      <c r="H386" s="33"/>
      <c r="I386" s="33"/>
      <c r="J386" s="33"/>
    </row>
    <row r="387" spans="8:10" ht="12.75">
      <c r="H387" s="33"/>
      <c r="I387" s="33"/>
      <c r="J387" s="33"/>
    </row>
    <row r="388" spans="8:10" ht="12.75">
      <c r="H388" s="33"/>
      <c r="I388" s="33"/>
      <c r="J388" s="33"/>
    </row>
    <row r="389" spans="8:10" ht="12.75">
      <c r="H389" s="33"/>
      <c r="I389" s="33"/>
      <c r="J389" s="33"/>
    </row>
    <row r="390" spans="8:10" ht="12.75">
      <c r="H390" s="33"/>
      <c r="I390" s="33"/>
      <c r="J390" s="33"/>
    </row>
    <row r="391" spans="8:10" ht="12.75">
      <c r="H391" s="33"/>
      <c r="I391" s="33"/>
      <c r="J391" s="33"/>
    </row>
    <row r="392" spans="8:10" ht="12.75">
      <c r="H392" s="33"/>
      <c r="I392" s="33"/>
      <c r="J392" s="33"/>
    </row>
    <row r="393" spans="8:10" ht="12.75">
      <c r="H393" s="33"/>
      <c r="I393" s="33"/>
      <c r="J393" s="33"/>
    </row>
    <row r="394" spans="8:10" ht="12.75">
      <c r="H394" s="33"/>
      <c r="I394" s="33"/>
      <c r="J394" s="33"/>
    </row>
    <row r="395" spans="8:10" ht="12.75">
      <c r="H395" s="33"/>
      <c r="I395" s="33"/>
      <c r="J395" s="33"/>
    </row>
    <row r="396" spans="8:10" ht="12.75">
      <c r="H396" s="33"/>
      <c r="I396" s="33"/>
      <c r="J396" s="33"/>
    </row>
    <row r="397" spans="8:10" ht="12.75">
      <c r="H397" s="33"/>
      <c r="I397" s="33"/>
      <c r="J397" s="33"/>
    </row>
    <row r="398" spans="8:10" ht="12.75">
      <c r="H398" s="33"/>
      <c r="I398" s="33"/>
      <c r="J398" s="33"/>
    </row>
    <row r="399" spans="8:10" ht="12.75">
      <c r="H399" s="33"/>
      <c r="I399" s="33"/>
      <c r="J399" s="33"/>
    </row>
    <row r="400" spans="8:10" ht="12.75">
      <c r="H400" s="33"/>
      <c r="I400" s="33"/>
      <c r="J400" s="33"/>
    </row>
    <row r="401" spans="8:10" ht="12.75">
      <c r="H401" s="33"/>
      <c r="I401" s="33"/>
      <c r="J401" s="33"/>
    </row>
    <row r="402" spans="8:10" ht="12.75">
      <c r="H402" s="33"/>
      <c r="I402" s="33"/>
      <c r="J402" s="33"/>
    </row>
    <row r="403" spans="8:10" ht="12.75">
      <c r="H403" s="33"/>
      <c r="I403" s="33"/>
      <c r="J403" s="33"/>
    </row>
    <row r="404" spans="8:10" ht="12.75">
      <c r="H404" s="33"/>
      <c r="I404" s="33"/>
      <c r="J404" s="33"/>
    </row>
    <row r="405" spans="8:10" ht="12.75">
      <c r="H405" s="33"/>
      <c r="I405" s="33"/>
      <c r="J405" s="33"/>
    </row>
    <row r="406" spans="8:10" ht="12.75">
      <c r="H406" s="33"/>
      <c r="I406" s="33"/>
      <c r="J406" s="33"/>
    </row>
    <row r="407" spans="8:10" ht="12.75">
      <c r="H407" s="33"/>
      <c r="I407" s="33"/>
      <c r="J407" s="33"/>
    </row>
    <row r="408" spans="8:10" ht="12.75">
      <c r="H408" s="33"/>
      <c r="I408" s="33"/>
      <c r="J408" s="33"/>
    </row>
    <row r="409" spans="8:10" ht="12.75">
      <c r="H409" s="33"/>
      <c r="I409" s="33"/>
      <c r="J409" s="33"/>
    </row>
    <row r="410" spans="8:10" ht="12.75">
      <c r="H410" s="33"/>
      <c r="I410" s="33"/>
      <c r="J410" s="33"/>
    </row>
    <row r="411" spans="8:10" ht="12.75">
      <c r="H411" s="33"/>
      <c r="I411" s="33"/>
      <c r="J411" s="33"/>
    </row>
    <row r="412" spans="8:10" ht="12.75">
      <c r="H412" s="33"/>
      <c r="I412" s="33"/>
      <c r="J412" s="33"/>
    </row>
    <row r="413" spans="8:10" ht="12.75">
      <c r="H413" s="33"/>
      <c r="I413" s="33"/>
      <c r="J413" s="33"/>
    </row>
    <row r="414" spans="8:10" ht="12.75">
      <c r="H414" s="33"/>
      <c r="I414" s="33"/>
      <c r="J414" s="33"/>
    </row>
    <row r="415" spans="8:10" ht="12.75">
      <c r="H415" s="33"/>
      <c r="I415" s="33"/>
      <c r="J415" s="33"/>
    </row>
    <row r="416" spans="8:10" ht="12.75">
      <c r="H416" s="33"/>
      <c r="I416" s="33"/>
      <c r="J416" s="33"/>
    </row>
    <row r="417" spans="8:10" ht="12.75">
      <c r="H417" s="33"/>
      <c r="I417" s="33"/>
      <c r="J417" s="33"/>
    </row>
    <row r="418" spans="8:10" ht="12.75">
      <c r="H418" s="33"/>
      <c r="I418" s="33"/>
      <c r="J418" s="33"/>
    </row>
    <row r="419" spans="8:10" ht="12.75">
      <c r="H419" s="33"/>
      <c r="I419" s="33"/>
      <c r="J419" s="33"/>
    </row>
    <row r="420" spans="8:10" ht="12.75">
      <c r="H420" s="33"/>
      <c r="I420" s="33"/>
      <c r="J420" s="33"/>
    </row>
    <row r="421" spans="8:10" ht="12.75">
      <c r="H421" s="33"/>
      <c r="I421" s="33"/>
      <c r="J421" s="33"/>
    </row>
    <row r="422" spans="8:10" ht="12.75">
      <c r="H422" s="33"/>
      <c r="I422" s="33"/>
      <c r="J422" s="33"/>
    </row>
    <row r="423" spans="8:10" ht="12.75">
      <c r="H423" s="33"/>
      <c r="I423" s="33"/>
      <c r="J423" s="33"/>
    </row>
    <row r="424" spans="8:10" ht="12.75">
      <c r="H424" s="33"/>
      <c r="I424" s="33"/>
      <c r="J424" s="33"/>
    </row>
    <row r="425" spans="8:10" ht="12.75">
      <c r="H425" s="33"/>
      <c r="I425" s="33"/>
      <c r="J425" s="33"/>
    </row>
    <row r="426" spans="8:10" ht="12.75">
      <c r="H426" s="33"/>
      <c r="I426" s="33"/>
      <c r="J426" s="33"/>
    </row>
    <row r="427" spans="8:10" ht="12.75">
      <c r="H427" s="33"/>
      <c r="I427" s="33"/>
      <c r="J427" s="33"/>
    </row>
    <row r="428" spans="8:10" ht="12.75">
      <c r="H428" s="33"/>
      <c r="I428" s="33"/>
      <c r="J428" s="33"/>
    </row>
    <row r="429" spans="8:10" ht="12.75">
      <c r="H429" s="33"/>
      <c r="I429" s="33"/>
      <c r="J429" s="33"/>
    </row>
    <row r="430" spans="8:10" ht="12.75">
      <c r="H430" s="33"/>
      <c r="I430" s="33"/>
      <c r="J430" s="33"/>
    </row>
    <row r="431" spans="8:10" ht="12.75">
      <c r="H431" s="33"/>
      <c r="I431" s="33"/>
      <c r="J431" s="33"/>
    </row>
    <row r="432" spans="8:10" ht="12.75">
      <c r="H432" s="33"/>
      <c r="I432" s="33"/>
      <c r="J432" s="33"/>
    </row>
    <row r="433" spans="8:10" ht="12.75">
      <c r="H433" s="33"/>
      <c r="I433" s="33"/>
      <c r="J433" s="33"/>
    </row>
    <row r="434" spans="8:10" ht="12.75">
      <c r="H434" s="33"/>
      <c r="I434" s="33"/>
      <c r="J434" s="33"/>
    </row>
    <row r="435" spans="8:10" ht="12.75">
      <c r="H435" s="33"/>
      <c r="I435" s="33"/>
      <c r="J435" s="33"/>
    </row>
    <row r="436" spans="8:10" ht="12.75">
      <c r="H436" s="33"/>
      <c r="I436" s="33"/>
      <c r="J436" s="33"/>
    </row>
    <row r="437" spans="8:10" ht="12.75">
      <c r="H437" s="33"/>
      <c r="I437" s="33"/>
      <c r="J437" s="33"/>
    </row>
    <row r="438" spans="8:10" ht="12.75">
      <c r="H438" s="33"/>
      <c r="I438" s="33"/>
      <c r="J438" s="33"/>
    </row>
    <row r="439" spans="8:10" ht="12.75">
      <c r="H439" s="33"/>
      <c r="I439" s="33"/>
      <c r="J439" s="33"/>
    </row>
    <row r="440" spans="8:10" ht="12.75">
      <c r="H440" s="33"/>
      <c r="I440" s="33"/>
      <c r="J440" s="33"/>
    </row>
    <row r="441" spans="8:10" ht="12.75">
      <c r="H441" s="33"/>
      <c r="I441" s="33"/>
      <c r="J441" s="33"/>
    </row>
    <row r="442" spans="8:10" ht="12.75">
      <c r="H442" s="33"/>
      <c r="I442" s="33"/>
      <c r="J442" s="33"/>
    </row>
    <row r="443" spans="8:10" ht="12.75">
      <c r="H443" s="33"/>
      <c r="I443" s="33"/>
      <c r="J443" s="33"/>
    </row>
    <row r="444" spans="8:10" ht="12.75">
      <c r="H444" s="33"/>
      <c r="I444" s="33"/>
      <c r="J444" s="33"/>
    </row>
    <row r="445" spans="8:10" ht="12.75">
      <c r="H445" s="33"/>
      <c r="I445" s="33"/>
      <c r="J445" s="33"/>
    </row>
    <row r="446" spans="8:10" ht="12.75">
      <c r="H446" s="33"/>
      <c r="I446" s="33"/>
      <c r="J446" s="33"/>
    </row>
    <row r="447" spans="8:10" ht="12.75">
      <c r="H447" s="33"/>
      <c r="I447" s="33"/>
      <c r="J447" s="33"/>
    </row>
    <row r="448" spans="8:10" ht="12.75">
      <c r="H448" s="33"/>
      <c r="I448" s="33"/>
      <c r="J448" s="33"/>
    </row>
    <row r="449" spans="8:10" ht="12.75">
      <c r="H449" s="33"/>
      <c r="I449" s="33"/>
      <c r="J449" s="33"/>
    </row>
    <row r="450" spans="8:10" ht="12.75">
      <c r="H450" s="33"/>
      <c r="I450" s="33"/>
      <c r="J450" s="33"/>
    </row>
    <row r="451" spans="8:10" ht="12.75">
      <c r="H451" s="33"/>
      <c r="I451" s="33"/>
      <c r="J451" s="33"/>
    </row>
    <row r="452" spans="8:10" ht="12.75">
      <c r="H452" s="33"/>
      <c r="I452" s="33"/>
      <c r="J452" s="33"/>
    </row>
    <row r="453" spans="8:10" ht="12.75">
      <c r="H453" s="33"/>
      <c r="I453" s="33"/>
      <c r="J453" s="33"/>
    </row>
    <row r="454" spans="8:10" ht="12.75">
      <c r="H454" s="33"/>
      <c r="I454" s="33"/>
      <c r="J454" s="33"/>
    </row>
    <row r="455" spans="8:10" ht="12.75">
      <c r="H455" s="33"/>
      <c r="I455" s="33"/>
      <c r="J455" s="33"/>
    </row>
    <row r="456" spans="8:10" ht="12.75">
      <c r="H456" s="33"/>
      <c r="I456" s="33"/>
      <c r="J456" s="33"/>
    </row>
    <row r="457" spans="8:10" ht="12.75">
      <c r="H457" s="33"/>
      <c r="I457" s="33"/>
      <c r="J457" s="33"/>
    </row>
    <row r="458" spans="8:10" ht="12.75">
      <c r="H458" s="33"/>
      <c r="I458" s="33"/>
      <c r="J458" s="33"/>
    </row>
    <row r="459" spans="8:10" ht="12.75">
      <c r="H459" s="33"/>
      <c r="I459" s="33"/>
      <c r="J459" s="33"/>
    </row>
    <row r="460" spans="8:10" ht="12.75">
      <c r="H460" s="33"/>
      <c r="I460" s="33"/>
      <c r="J460" s="33"/>
    </row>
    <row r="461" spans="8:10" ht="12.75">
      <c r="H461" s="33"/>
      <c r="I461" s="33"/>
      <c r="J461" s="33"/>
    </row>
    <row r="462" spans="8:10" ht="12.75">
      <c r="H462" s="33"/>
      <c r="I462" s="33"/>
      <c r="J462" s="33"/>
    </row>
    <row r="463" spans="8:10" ht="12.75">
      <c r="H463" s="33"/>
      <c r="I463" s="33"/>
      <c r="J463" s="33"/>
    </row>
    <row r="464" spans="8:10" ht="12.75">
      <c r="H464" s="33"/>
      <c r="I464" s="33"/>
      <c r="J464" s="33"/>
    </row>
    <row r="465" spans="8:10" ht="12.75">
      <c r="H465" s="33"/>
      <c r="I465" s="33"/>
      <c r="J465" s="33"/>
    </row>
    <row r="466" spans="8:10" ht="12.75">
      <c r="H466" s="33"/>
      <c r="I466" s="33"/>
      <c r="J466" s="33"/>
    </row>
    <row r="467" spans="8:10" ht="12.75">
      <c r="H467" s="33"/>
      <c r="I467" s="33"/>
      <c r="J467" s="33"/>
    </row>
    <row r="468" spans="8:10" ht="12.75">
      <c r="H468" s="33"/>
      <c r="I468" s="33"/>
      <c r="J468" s="33"/>
    </row>
    <row r="469" spans="8:10" ht="12.75">
      <c r="H469" s="33"/>
      <c r="I469" s="33"/>
      <c r="J469" s="33"/>
    </row>
    <row r="470" spans="8:10" ht="12.75">
      <c r="H470" s="33"/>
      <c r="I470" s="33"/>
      <c r="J470" s="33"/>
    </row>
    <row r="471" spans="8:10" ht="12.75">
      <c r="H471" s="33"/>
      <c r="I471" s="33"/>
      <c r="J471" s="33"/>
    </row>
    <row r="472" spans="8:10" ht="12.75">
      <c r="H472" s="33"/>
      <c r="I472" s="33"/>
      <c r="J472" s="33"/>
    </row>
    <row r="473" spans="8:10" ht="12.75">
      <c r="H473" s="33"/>
      <c r="I473" s="33"/>
      <c r="J473" s="33"/>
    </row>
    <row r="474" spans="8:10" ht="12.75">
      <c r="H474" s="33"/>
      <c r="I474" s="33"/>
      <c r="J474" s="33"/>
    </row>
    <row r="475" spans="8:10" ht="12.75">
      <c r="H475" s="33"/>
      <c r="I475" s="33"/>
      <c r="J475" s="33"/>
    </row>
    <row r="476" spans="8:10" ht="12.75">
      <c r="H476" s="33"/>
      <c r="I476" s="33"/>
      <c r="J476" s="33"/>
    </row>
    <row r="477" spans="8:10" ht="12.75">
      <c r="H477" s="33"/>
      <c r="I477" s="33"/>
      <c r="J477" s="33"/>
    </row>
    <row r="478" spans="8:10" ht="12.75">
      <c r="H478" s="33"/>
      <c r="I478" s="33"/>
      <c r="J478" s="33"/>
    </row>
    <row r="479" spans="8:10" ht="12.75">
      <c r="H479" s="33"/>
      <c r="I479" s="33"/>
      <c r="J479" s="33"/>
    </row>
    <row r="480" spans="8:10" ht="12.75">
      <c r="H480" s="33"/>
      <c r="I480" s="33"/>
      <c r="J480" s="33"/>
    </row>
    <row r="481" spans="8:10" ht="12.75">
      <c r="H481" s="33"/>
      <c r="I481" s="33"/>
      <c r="J481" s="33"/>
    </row>
    <row r="482" spans="8:10" ht="12.75">
      <c r="H482" s="33"/>
      <c r="I482" s="33"/>
      <c r="J482" s="33"/>
    </row>
    <row r="483" spans="8:10" ht="12.75">
      <c r="H483" s="33"/>
      <c r="I483" s="33"/>
      <c r="J483" s="33"/>
    </row>
    <row r="484" spans="8:10" ht="12.75">
      <c r="H484" s="33"/>
      <c r="I484" s="33"/>
      <c r="J484" s="33"/>
    </row>
    <row r="485" spans="8:10" ht="12.75">
      <c r="H485" s="33"/>
      <c r="I485" s="33"/>
      <c r="J485" s="33"/>
    </row>
    <row r="486" spans="8:10" ht="12.75">
      <c r="H486" s="33"/>
      <c r="I486" s="33"/>
      <c r="J486" s="33"/>
    </row>
    <row r="487" spans="8:10" ht="12.75">
      <c r="H487" s="33"/>
      <c r="I487" s="33"/>
      <c r="J487" s="33"/>
    </row>
    <row r="488" spans="8:10" ht="12.75">
      <c r="H488" s="33"/>
      <c r="I488" s="33"/>
      <c r="J488" s="33"/>
    </row>
    <row r="489" spans="8:10" ht="12.75">
      <c r="H489" s="33"/>
      <c r="I489" s="33"/>
      <c r="J489" s="33"/>
    </row>
    <row r="490" spans="8:10" ht="12.75">
      <c r="H490" s="33"/>
      <c r="I490" s="33"/>
      <c r="J490" s="33"/>
    </row>
    <row r="491" spans="8:10" ht="12.75">
      <c r="H491" s="33"/>
      <c r="I491" s="33"/>
      <c r="J491" s="33"/>
    </row>
    <row r="492" spans="8:10" ht="12.75">
      <c r="H492" s="33"/>
      <c r="I492" s="33"/>
      <c r="J492" s="33"/>
    </row>
    <row r="493" spans="8:10" ht="12.75">
      <c r="H493" s="33"/>
      <c r="I493" s="33"/>
      <c r="J493" s="33"/>
    </row>
    <row r="494" spans="8:10" ht="12.75">
      <c r="H494" s="33"/>
      <c r="I494" s="33"/>
      <c r="J494" s="33"/>
    </row>
    <row r="495" spans="8:10" ht="12.75">
      <c r="H495" s="33"/>
      <c r="I495" s="33"/>
      <c r="J495" s="33"/>
    </row>
    <row r="496" spans="8:10" ht="12.75">
      <c r="H496" s="33"/>
      <c r="I496" s="33"/>
      <c r="J496" s="33"/>
    </row>
    <row r="497" spans="8:10" ht="12.75">
      <c r="H497" s="33"/>
      <c r="I497" s="33"/>
      <c r="J497" s="33"/>
    </row>
    <row r="498" spans="8:10" ht="12.75">
      <c r="H498" s="33"/>
      <c r="I498" s="33"/>
      <c r="J498" s="33"/>
    </row>
    <row r="499" spans="8:10" ht="12.75">
      <c r="H499" s="33"/>
      <c r="I499" s="33"/>
      <c r="J499" s="33"/>
    </row>
    <row r="500" spans="8:10" ht="12.75">
      <c r="H500" s="33"/>
      <c r="I500" s="33"/>
      <c r="J500" s="33"/>
    </row>
    <row r="501" spans="8:10" ht="12.75">
      <c r="H501" s="33"/>
      <c r="I501" s="33"/>
      <c r="J501" s="33"/>
    </row>
    <row r="502" spans="8:10" ht="12.75">
      <c r="H502" s="33"/>
      <c r="I502" s="33"/>
      <c r="J502" s="33"/>
    </row>
    <row r="503" spans="8:10" ht="12.75">
      <c r="H503" s="33"/>
      <c r="I503" s="33"/>
      <c r="J503" s="33"/>
    </row>
    <row r="504" spans="8:10" ht="12.75">
      <c r="H504" s="33"/>
      <c r="I504" s="33"/>
      <c r="J504" s="33"/>
    </row>
    <row r="505" spans="8:10" ht="12.75">
      <c r="H505" s="33"/>
      <c r="I505" s="33"/>
      <c r="J505" s="33"/>
    </row>
    <row r="506" spans="8:10" ht="12.75">
      <c r="H506" s="33"/>
      <c r="I506" s="33"/>
      <c r="J506" s="33"/>
    </row>
    <row r="507" spans="8:10" ht="12.75">
      <c r="H507" s="33"/>
      <c r="I507" s="33"/>
      <c r="J507" s="33"/>
    </row>
    <row r="508" spans="8:10" ht="12.75">
      <c r="H508" s="33"/>
      <c r="I508" s="33"/>
      <c r="J508" s="33"/>
    </row>
    <row r="509" spans="8:10" ht="12.75">
      <c r="H509" s="33"/>
      <c r="I509" s="33"/>
      <c r="J509" s="33"/>
    </row>
    <row r="510" spans="8:10" ht="12.75">
      <c r="H510" s="33"/>
      <c r="I510" s="33"/>
      <c r="J510" s="33"/>
    </row>
    <row r="511" spans="8:10" ht="12.75">
      <c r="H511" s="33"/>
      <c r="I511" s="33"/>
      <c r="J511" s="33"/>
    </row>
    <row r="512" spans="8:10" ht="12.75">
      <c r="H512" s="33"/>
      <c r="I512" s="33"/>
      <c r="J512" s="33"/>
    </row>
    <row r="513" spans="8:10" ht="12.75">
      <c r="H513" s="33"/>
      <c r="I513" s="33"/>
      <c r="J513" s="33"/>
    </row>
    <row r="514" spans="8:10" ht="12.75">
      <c r="H514" s="33"/>
      <c r="I514" s="33"/>
      <c r="J514" s="33"/>
    </row>
    <row r="515" spans="8:10" ht="12.75">
      <c r="H515" s="33"/>
      <c r="I515" s="33"/>
      <c r="J515" s="33"/>
    </row>
    <row r="516" spans="8:10" ht="12.75">
      <c r="H516" s="33"/>
      <c r="I516" s="33"/>
      <c r="J516" s="33"/>
    </row>
    <row r="517" spans="8:10" ht="12.75">
      <c r="H517" s="33"/>
      <c r="I517" s="33"/>
      <c r="J517" s="33"/>
    </row>
    <row r="518" spans="8:10" ht="12.75">
      <c r="H518" s="33"/>
      <c r="I518" s="33"/>
      <c r="J518" s="33"/>
    </row>
    <row r="519" spans="8:10" ht="12.75">
      <c r="H519" s="33"/>
      <c r="I519" s="33"/>
      <c r="J519" s="33"/>
    </row>
    <row r="520" spans="8:10" ht="12.75">
      <c r="H520" s="33"/>
      <c r="I520" s="33"/>
      <c r="J520" s="33"/>
    </row>
    <row r="521" spans="8:10" ht="12.75">
      <c r="H521" s="33"/>
      <c r="I521" s="33"/>
      <c r="J521" s="33"/>
    </row>
    <row r="522" spans="8:10" ht="12.75">
      <c r="H522" s="33"/>
      <c r="I522" s="33"/>
      <c r="J522" s="33"/>
    </row>
    <row r="523" spans="8:10" ht="12.75">
      <c r="H523" s="33"/>
      <c r="I523" s="33"/>
      <c r="J523" s="33"/>
    </row>
    <row r="524" spans="8:10" ht="12.75">
      <c r="H524" s="33"/>
      <c r="I524" s="33"/>
      <c r="J524" s="33"/>
    </row>
    <row r="525" spans="8:10" ht="12.75">
      <c r="H525" s="33"/>
      <c r="I525" s="33"/>
      <c r="J525" s="33"/>
    </row>
    <row r="526" spans="8:10" ht="12.75">
      <c r="H526" s="33"/>
      <c r="I526" s="33"/>
      <c r="J526" s="33"/>
    </row>
    <row r="527" spans="8:10" ht="12.75">
      <c r="H527" s="33"/>
      <c r="I527" s="33"/>
      <c r="J527" s="33"/>
    </row>
    <row r="528" spans="8:10" ht="12.75">
      <c r="H528" s="33"/>
      <c r="I528" s="33"/>
      <c r="J528" s="33"/>
    </row>
    <row r="529" spans="8:10" ht="12.75">
      <c r="H529" s="33"/>
      <c r="I529" s="33"/>
      <c r="J529" s="33"/>
    </row>
    <row r="530" spans="8:10" ht="12.75">
      <c r="H530" s="33"/>
      <c r="I530" s="33"/>
      <c r="J530" s="33"/>
    </row>
    <row r="531" spans="8:10" ht="12.75">
      <c r="H531" s="33"/>
      <c r="I531" s="33"/>
      <c r="J531" s="33"/>
    </row>
    <row r="532" spans="8:10" ht="12.75">
      <c r="H532" s="33"/>
      <c r="I532" s="33"/>
      <c r="J532" s="33"/>
    </row>
    <row r="533" spans="8:10" ht="12.75">
      <c r="H533" s="33"/>
      <c r="I533" s="33"/>
      <c r="J533" s="33"/>
    </row>
    <row r="534" spans="8:10" ht="12.75">
      <c r="H534" s="33"/>
      <c r="I534" s="33"/>
      <c r="J534" s="33"/>
    </row>
    <row r="535" spans="8:10" ht="12.75">
      <c r="H535" s="33"/>
      <c r="I535" s="33"/>
      <c r="J535" s="33"/>
    </row>
    <row r="536" spans="8:10" ht="12.75">
      <c r="H536" s="33"/>
      <c r="I536" s="33"/>
      <c r="J536" s="33"/>
    </row>
    <row r="537" spans="8:10" ht="12.75">
      <c r="H537" s="33"/>
      <c r="I537" s="33"/>
      <c r="J537" s="33"/>
    </row>
    <row r="538" spans="8:10" ht="12.75">
      <c r="H538" s="33"/>
      <c r="I538" s="33"/>
      <c r="J538" s="33"/>
    </row>
    <row r="539" spans="8:10" ht="12.75">
      <c r="H539" s="33"/>
      <c r="I539" s="33"/>
      <c r="J539" s="33"/>
    </row>
    <row r="540" spans="8:10" ht="12.75">
      <c r="H540" s="33"/>
      <c r="I540" s="33"/>
      <c r="J540" s="33"/>
    </row>
    <row r="541" spans="8:10" ht="12.75">
      <c r="H541" s="33"/>
      <c r="I541" s="33"/>
      <c r="J541" s="33"/>
    </row>
    <row r="542" spans="8:10" ht="12.75">
      <c r="H542" s="33"/>
      <c r="I542" s="33"/>
      <c r="J542" s="33"/>
    </row>
    <row r="543" spans="8:10" ht="12.75">
      <c r="H543" s="33"/>
      <c r="I543" s="33"/>
      <c r="J543" s="33"/>
    </row>
    <row r="544" spans="8:10" ht="12.75">
      <c r="H544" s="33"/>
      <c r="I544" s="33"/>
      <c r="J544" s="33"/>
    </row>
    <row r="545" spans="8:10" ht="12.75">
      <c r="H545" s="33"/>
      <c r="I545" s="33"/>
      <c r="J545" s="33"/>
    </row>
    <row r="546" spans="8:10" ht="12.75">
      <c r="H546" s="33"/>
      <c r="I546" s="33"/>
      <c r="J546" s="33"/>
    </row>
    <row r="547" spans="8:10" ht="12.75">
      <c r="H547" s="33"/>
      <c r="I547" s="33"/>
      <c r="J547" s="33"/>
    </row>
    <row r="548" spans="8:10" ht="12.75">
      <c r="H548" s="33"/>
      <c r="I548" s="33"/>
      <c r="J548" s="33"/>
    </row>
    <row r="549" spans="8:10" ht="12.75">
      <c r="H549" s="33"/>
      <c r="I549" s="33"/>
      <c r="J549" s="33"/>
    </row>
    <row r="550" spans="8:10" ht="12.75">
      <c r="H550" s="33"/>
      <c r="I550" s="33"/>
      <c r="J550" s="33"/>
    </row>
    <row r="551" spans="8:10" ht="12.75">
      <c r="H551" s="33"/>
      <c r="I551" s="33"/>
      <c r="J551" s="33"/>
    </row>
    <row r="552" spans="8:10" ht="12.75">
      <c r="H552" s="33"/>
      <c r="I552" s="33"/>
      <c r="J552" s="33"/>
    </row>
    <row r="553" spans="8:10" ht="12.75">
      <c r="H553" s="33"/>
      <c r="I553" s="33"/>
      <c r="J553" s="33"/>
    </row>
    <row r="554" spans="8:10" ht="12.75">
      <c r="H554" s="33"/>
      <c r="I554" s="33"/>
      <c r="J554" s="33"/>
    </row>
    <row r="555" spans="8:10" ht="12.75">
      <c r="H555" s="33"/>
      <c r="I555" s="33"/>
      <c r="J555" s="33"/>
    </row>
    <row r="556" spans="8:10" ht="12.75">
      <c r="H556" s="33"/>
      <c r="I556" s="33"/>
      <c r="J556" s="33"/>
    </row>
    <row r="557" spans="8:10" ht="12.75">
      <c r="H557" s="33"/>
      <c r="I557" s="33"/>
      <c r="J557" s="33"/>
    </row>
    <row r="558" spans="8:10" ht="12.75">
      <c r="H558" s="33"/>
      <c r="I558" s="33"/>
      <c r="J558" s="33"/>
    </row>
    <row r="559" spans="8:10" ht="12.75">
      <c r="H559" s="33"/>
      <c r="I559" s="33"/>
      <c r="J559" s="33"/>
    </row>
    <row r="560" spans="8:10" ht="12.75">
      <c r="H560" s="33"/>
      <c r="I560" s="33"/>
      <c r="J560" s="33"/>
    </row>
    <row r="561" spans="8:10" ht="12.75">
      <c r="H561" s="33"/>
      <c r="I561" s="33"/>
      <c r="J561" s="33"/>
    </row>
    <row r="562" spans="8:10" ht="12.75">
      <c r="H562" s="33"/>
      <c r="I562" s="33"/>
      <c r="J562" s="33"/>
    </row>
    <row r="563" spans="8:10" ht="12.75">
      <c r="H563" s="33"/>
      <c r="I563" s="33"/>
      <c r="J563" s="33"/>
    </row>
    <row r="564" spans="8:10" ht="12.75">
      <c r="H564" s="33"/>
      <c r="I564" s="33"/>
      <c r="J564" s="33"/>
    </row>
    <row r="565" spans="8:10" ht="12.75">
      <c r="H565" s="33"/>
      <c r="I565" s="33"/>
      <c r="J565" s="33"/>
    </row>
    <row r="566" spans="8:10" ht="12.75">
      <c r="H566" s="33"/>
      <c r="I566" s="33"/>
      <c r="J566" s="33"/>
    </row>
    <row r="567" spans="8:10" ht="12.75">
      <c r="H567" s="33"/>
      <c r="I567" s="33"/>
      <c r="J567" s="33"/>
    </row>
    <row r="568" spans="8:10" ht="12.75">
      <c r="H568" s="33"/>
      <c r="I568" s="33"/>
      <c r="J568" s="33"/>
    </row>
    <row r="569" spans="8:10" ht="12.75">
      <c r="H569" s="33"/>
      <c r="I569" s="33"/>
      <c r="J569" s="33"/>
    </row>
    <row r="570" spans="8:10" ht="12.75">
      <c r="H570" s="33"/>
      <c r="I570" s="33"/>
      <c r="J570" s="33"/>
    </row>
    <row r="571" spans="8:10" ht="12.75">
      <c r="H571" s="33"/>
      <c r="I571" s="33"/>
      <c r="J571" s="33"/>
    </row>
    <row r="572" spans="8:10" ht="12.75">
      <c r="H572" s="33"/>
      <c r="I572" s="33"/>
      <c r="J572" s="33"/>
    </row>
    <row r="573" spans="8:10" ht="12.75">
      <c r="H573" s="33"/>
      <c r="I573" s="33"/>
      <c r="J573" s="33"/>
    </row>
    <row r="574" spans="8:10" ht="12.75">
      <c r="H574" s="33"/>
      <c r="I574" s="33"/>
      <c r="J574" s="33"/>
    </row>
    <row r="575" spans="8:10" ht="12.75">
      <c r="H575" s="33"/>
      <c r="I575" s="33"/>
      <c r="J575" s="33"/>
    </row>
    <row r="576" spans="8:10" ht="12.75">
      <c r="H576" s="33"/>
      <c r="I576" s="33"/>
      <c r="J576" s="33"/>
    </row>
    <row r="577" spans="8:10" ht="12.75">
      <c r="H577" s="33"/>
      <c r="I577" s="33"/>
      <c r="J577" s="33"/>
    </row>
    <row r="578" spans="8:10" ht="12.75">
      <c r="H578" s="33"/>
      <c r="I578" s="33"/>
      <c r="J578" s="33"/>
    </row>
    <row r="579" spans="8:10" ht="12.75">
      <c r="H579" s="33"/>
      <c r="I579" s="33"/>
      <c r="J579" s="33"/>
    </row>
    <row r="580" spans="8:10" ht="12.75">
      <c r="H580" s="33"/>
      <c r="I580" s="33"/>
      <c r="J580" s="33"/>
    </row>
    <row r="581" spans="8:10" ht="12.75">
      <c r="H581" s="33"/>
      <c r="I581" s="33"/>
      <c r="J581" s="33"/>
    </row>
    <row r="582" spans="8:10" ht="12.75">
      <c r="H582" s="33"/>
      <c r="I582" s="33"/>
      <c r="J582" s="33"/>
    </row>
    <row r="583" spans="8:10" ht="12.75">
      <c r="H583" s="33"/>
      <c r="I583" s="33"/>
      <c r="J583" s="33"/>
    </row>
    <row r="584" spans="8:10" ht="12.75">
      <c r="H584" s="33"/>
      <c r="I584" s="33"/>
      <c r="J584" s="33"/>
    </row>
    <row r="585" spans="8:10" ht="12.75">
      <c r="H585" s="33"/>
      <c r="I585" s="33"/>
      <c r="J585" s="33"/>
    </row>
    <row r="586" spans="8:10" ht="12.75">
      <c r="H586" s="33"/>
      <c r="I586" s="33"/>
      <c r="J586" s="33"/>
    </row>
    <row r="587" spans="8:10" ht="12.75">
      <c r="H587" s="33"/>
      <c r="I587" s="33"/>
      <c r="J587" s="33"/>
    </row>
    <row r="588" spans="8:10" ht="12.75">
      <c r="H588" s="33"/>
      <c r="I588" s="33"/>
      <c r="J588" s="33"/>
    </row>
    <row r="589" spans="8:10" ht="12.75">
      <c r="H589" s="33"/>
      <c r="I589" s="33"/>
      <c r="J589" s="33"/>
    </row>
    <row r="590" spans="8:10" ht="12.75">
      <c r="H590" s="33"/>
      <c r="I590" s="33"/>
      <c r="J590" s="33"/>
    </row>
    <row r="591" spans="8:10" ht="12.75">
      <c r="H591" s="33"/>
      <c r="I591" s="33"/>
      <c r="J591" s="33"/>
    </row>
    <row r="592" spans="8:10" ht="12.75">
      <c r="H592" s="33"/>
      <c r="I592" s="33"/>
      <c r="J592" s="33"/>
    </row>
    <row r="593" spans="8:10" ht="12.75">
      <c r="H593" s="33"/>
      <c r="I593" s="33"/>
      <c r="J593" s="33"/>
    </row>
    <row r="594" spans="8:10" ht="12.75">
      <c r="H594" s="33"/>
      <c r="I594" s="33"/>
      <c r="J594" s="33"/>
    </row>
    <row r="595" spans="8:10" ht="12.75">
      <c r="H595" s="33"/>
      <c r="I595" s="33"/>
      <c r="J595" s="33"/>
    </row>
    <row r="596" spans="8:10" ht="12.75">
      <c r="H596" s="33"/>
      <c r="I596" s="33"/>
      <c r="J596" s="33"/>
    </row>
    <row r="597" spans="8:10" ht="12.75">
      <c r="H597" s="33"/>
      <c r="I597" s="33"/>
      <c r="J597" s="33"/>
    </row>
    <row r="598" spans="8:10" ht="12.75">
      <c r="H598" s="33"/>
      <c r="I598" s="33"/>
      <c r="J598" s="33"/>
    </row>
    <row r="599" spans="8:10" ht="12.75">
      <c r="H599" s="33"/>
      <c r="I599" s="33"/>
      <c r="J599" s="33"/>
    </row>
    <row r="600" spans="8:10" ht="12.75">
      <c r="H600" s="33"/>
      <c r="I600" s="33"/>
      <c r="J600" s="33"/>
    </row>
    <row r="601" spans="8:10" ht="12.75">
      <c r="H601" s="33"/>
      <c r="I601" s="33"/>
      <c r="J601" s="33"/>
    </row>
    <row r="602" spans="8:10" ht="12.75">
      <c r="H602" s="33"/>
      <c r="I602" s="33"/>
      <c r="J602" s="33"/>
    </row>
    <row r="603" spans="8:10" ht="12.75">
      <c r="H603" s="33"/>
      <c r="I603" s="33"/>
      <c r="J603" s="33"/>
    </row>
    <row r="604" spans="8:10" ht="12.75">
      <c r="H604" s="33"/>
      <c r="I604" s="33"/>
      <c r="J604" s="33"/>
    </row>
    <row r="605" spans="8:10" ht="12.75">
      <c r="H605" s="33"/>
      <c r="I605" s="33"/>
      <c r="J605" s="33"/>
    </row>
    <row r="606" spans="8:10" ht="12.75">
      <c r="H606" s="33"/>
      <c r="I606" s="33"/>
      <c r="J606" s="33"/>
    </row>
    <row r="607" spans="8:10" ht="12.75">
      <c r="H607" s="33"/>
      <c r="I607" s="33"/>
      <c r="J607" s="33"/>
    </row>
    <row r="608" spans="8:10" ht="12.75">
      <c r="H608" s="33"/>
      <c r="I608" s="33"/>
      <c r="J608" s="33"/>
    </row>
    <row r="609" spans="8:10" ht="12.75">
      <c r="H609" s="33"/>
      <c r="I609" s="33"/>
      <c r="J609" s="33"/>
    </row>
    <row r="610" spans="8:10" ht="12.75">
      <c r="H610" s="33"/>
      <c r="I610" s="33"/>
      <c r="J610" s="33"/>
    </row>
    <row r="611" spans="8:10" ht="12.75">
      <c r="H611" s="33"/>
      <c r="I611" s="33"/>
      <c r="J611" s="33"/>
    </row>
    <row r="612" spans="8:10" ht="12.75">
      <c r="H612" s="33"/>
      <c r="I612" s="33"/>
      <c r="J612" s="33"/>
    </row>
    <row r="613" spans="8:10" ht="12.75">
      <c r="H613" s="33"/>
      <c r="I613" s="33"/>
      <c r="J613" s="33"/>
    </row>
    <row r="614" spans="8:10" ht="12.75">
      <c r="H614" s="33"/>
      <c r="I614" s="33"/>
      <c r="J614" s="33"/>
    </row>
    <row r="615" spans="8:10" ht="12.75">
      <c r="H615" s="33"/>
      <c r="I615" s="33"/>
      <c r="J615" s="33"/>
    </row>
    <row r="616" spans="8:10" ht="12.75">
      <c r="H616" s="33"/>
      <c r="I616" s="33"/>
      <c r="J616" s="33"/>
    </row>
    <row r="617" spans="8:10" ht="12.75">
      <c r="H617" s="33"/>
      <c r="I617" s="33"/>
      <c r="J617" s="33"/>
    </row>
    <row r="618" spans="8:10" ht="12.75">
      <c r="H618" s="33"/>
      <c r="I618" s="33"/>
      <c r="J618" s="33"/>
    </row>
    <row r="619" spans="8:10" ht="12.75">
      <c r="H619" s="33"/>
      <c r="I619" s="33"/>
      <c r="J619" s="33"/>
    </row>
    <row r="620" spans="8:10" ht="12.75">
      <c r="H620" s="33"/>
      <c r="I620" s="33"/>
      <c r="J620" s="33"/>
    </row>
    <row r="621" spans="8:10" ht="12.75">
      <c r="H621" s="33"/>
      <c r="I621" s="33"/>
      <c r="J621" s="33"/>
    </row>
    <row r="622" spans="8:10" ht="12.75">
      <c r="H622" s="33"/>
      <c r="I622" s="33"/>
      <c r="J622" s="33"/>
    </row>
    <row r="623" spans="8:10" ht="12.75">
      <c r="H623" s="33"/>
      <c r="I623" s="33"/>
      <c r="J623" s="33"/>
    </row>
    <row r="624" spans="8:10" ht="12.75">
      <c r="H624" s="33"/>
      <c r="I624" s="33"/>
      <c r="J624" s="33"/>
    </row>
    <row r="625" spans="8:10" ht="12.75">
      <c r="H625" s="33"/>
      <c r="I625" s="33"/>
      <c r="J625" s="33"/>
    </row>
    <row r="626" spans="8:10" ht="12.75">
      <c r="H626" s="33"/>
      <c r="I626" s="33"/>
      <c r="J626" s="33"/>
    </row>
    <row r="627" spans="8:10" ht="12.75">
      <c r="H627" s="33"/>
      <c r="I627" s="33"/>
      <c r="J627" s="33"/>
    </row>
    <row r="628" spans="8:10" ht="12.75">
      <c r="H628" s="33"/>
      <c r="I628" s="33"/>
      <c r="J628" s="33"/>
    </row>
    <row r="629" spans="8:10" ht="12.75">
      <c r="H629" s="33"/>
      <c r="I629" s="33"/>
      <c r="J629" s="33"/>
    </row>
    <row r="630" spans="8:10" ht="12.75">
      <c r="H630" s="33"/>
      <c r="I630" s="33"/>
      <c r="J630" s="33"/>
    </row>
    <row r="631" spans="8:10" ht="12.75">
      <c r="H631" s="33"/>
      <c r="I631" s="33"/>
      <c r="J631" s="33"/>
    </row>
    <row r="632" spans="8:10" ht="12.75">
      <c r="H632" s="33"/>
      <c r="I632" s="33"/>
      <c r="J632" s="33"/>
    </row>
    <row r="633" spans="8:10" ht="12.75">
      <c r="H633" s="33"/>
      <c r="I633" s="33"/>
      <c r="J633" s="33"/>
    </row>
    <row r="634" spans="8:10" ht="12.75">
      <c r="H634" s="33"/>
      <c r="I634" s="33"/>
      <c r="J634" s="33"/>
    </row>
    <row r="635" spans="8:10" ht="12.75">
      <c r="H635" s="33"/>
      <c r="I635" s="33"/>
      <c r="J635" s="33"/>
    </row>
    <row r="636" spans="8:10" ht="12.75">
      <c r="H636" s="33"/>
      <c r="I636" s="33"/>
      <c r="J636" s="33"/>
    </row>
    <row r="637" spans="8:10" ht="12.75">
      <c r="H637" s="33"/>
      <c r="I637" s="33"/>
      <c r="J637" s="33"/>
    </row>
    <row r="638" spans="8:10" ht="12.75">
      <c r="H638" s="33"/>
      <c r="I638" s="33"/>
      <c r="J638" s="33"/>
    </row>
    <row r="639" spans="8:10" ht="12.75">
      <c r="H639" s="33"/>
      <c r="I639" s="33"/>
      <c r="J639" s="33"/>
    </row>
    <row r="640" spans="8:10" ht="12.75">
      <c r="H640" s="33"/>
      <c r="I640" s="33"/>
      <c r="J640" s="33"/>
    </row>
    <row r="641" spans="8:10" ht="12.75">
      <c r="H641" s="33"/>
      <c r="I641" s="33"/>
      <c r="J641" s="33"/>
    </row>
    <row r="642" spans="8:10" ht="12.75">
      <c r="H642" s="33"/>
      <c r="I642" s="33"/>
      <c r="J642" s="33"/>
    </row>
    <row r="643" spans="8:10" ht="12.75">
      <c r="H643" s="33"/>
      <c r="I643" s="33"/>
      <c r="J643" s="33"/>
    </row>
    <row r="644" spans="8:10" ht="12.75">
      <c r="H644" s="33"/>
      <c r="I644" s="33"/>
      <c r="J644" s="33"/>
    </row>
    <row r="645" spans="8:10" ht="12.75">
      <c r="H645" s="33"/>
      <c r="I645" s="33"/>
      <c r="J645" s="33"/>
    </row>
    <row r="646" spans="8:10" ht="12.75">
      <c r="H646" s="33"/>
      <c r="I646" s="33"/>
      <c r="J646" s="33"/>
    </row>
    <row r="647" spans="8:10" ht="12.75">
      <c r="H647" s="33"/>
      <c r="I647" s="33"/>
      <c r="J647" s="33"/>
    </row>
    <row r="648" spans="8:10" ht="12.75">
      <c r="H648" s="33"/>
      <c r="I648" s="33"/>
      <c r="J648" s="33"/>
    </row>
    <row r="649" spans="8:10" ht="12.75">
      <c r="H649" s="33"/>
      <c r="I649" s="33"/>
      <c r="J649" s="33"/>
    </row>
    <row r="650" spans="8:10" ht="12.75">
      <c r="H650" s="33"/>
      <c r="I650" s="33"/>
      <c r="J650" s="33"/>
    </row>
    <row r="651" spans="8:10" ht="12.75">
      <c r="H651" s="33"/>
      <c r="I651" s="33"/>
      <c r="J651" s="33"/>
    </row>
    <row r="652" spans="8:10" ht="12.75">
      <c r="H652" s="33"/>
      <c r="I652" s="33"/>
      <c r="J652" s="33"/>
    </row>
    <row r="653" spans="8:10" ht="12.75">
      <c r="H653" s="33"/>
      <c r="I653" s="33"/>
      <c r="J653" s="33"/>
    </row>
    <row r="654" spans="8:10" ht="12.75">
      <c r="H654" s="33"/>
      <c r="I654" s="33"/>
      <c r="J654" s="33"/>
    </row>
    <row r="655" spans="8:10" ht="12.75">
      <c r="H655" s="33"/>
      <c r="I655" s="33"/>
      <c r="J655" s="33"/>
    </row>
    <row r="656" spans="8:10" ht="12.75">
      <c r="H656" s="33"/>
      <c r="I656" s="33"/>
      <c r="J656" s="33"/>
    </row>
    <row r="657" spans="8:10" ht="12.75">
      <c r="H657" s="33"/>
      <c r="I657" s="33"/>
      <c r="J657" s="33"/>
    </row>
    <row r="658" spans="8:10" ht="12.75">
      <c r="H658" s="33"/>
      <c r="I658" s="33"/>
      <c r="J658" s="33"/>
    </row>
    <row r="659" spans="8:10" ht="12.75">
      <c r="H659" s="33"/>
      <c r="I659" s="33"/>
      <c r="J659" s="33"/>
    </row>
    <row r="660" spans="8:10" ht="12.75">
      <c r="H660" s="33"/>
      <c r="I660" s="33"/>
      <c r="J660" s="33"/>
    </row>
    <row r="661" spans="8:10" ht="12.75">
      <c r="H661" s="33"/>
      <c r="I661" s="33"/>
      <c r="J661" s="33"/>
    </row>
    <row r="662" spans="8:10" ht="12.75">
      <c r="H662" s="33"/>
      <c r="I662" s="33"/>
      <c r="J662" s="33"/>
    </row>
    <row r="663" spans="8:10" ht="12.75">
      <c r="H663" s="33"/>
      <c r="I663" s="33"/>
      <c r="J663" s="33"/>
    </row>
    <row r="664" spans="8:10" ht="12.75">
      <c r="H664" s="33"/>
      <c r="I664" s="33"/>
      <c r="J664" s="33"/>
    </row>
    <row r="665" spans="8:10" ht="12.75">
      <c r="H665" s="33"/>
      <c r="I665" s="33"/>
      <c r="J665" s="33"/>
    </row>
    <row r="666" spans="8:10" ht="12.75">
      <c r="H666" s="33"/>
      <c r="I666" s="33"/>
      <c r="J666" s="33"/>
    </row>
    <row r="667" spans="8:10" ht="12.75">
      <c r="H667" s="33"/>
      <c r="I667" s="33"/>
      <c r="J667" s="33"/>
    </row>
    <row r="668" spans="8:10" ht="12.75">
      <c r="H668" s="33"/>
      <c r="I668" s="33"/>
      <c r="J668" s="33"/>
    </row>
    <row r="669" spans="8:10" ht="12.75">
      <c r="H669" s="33"/>
      <c r="I669" s="33"/>
      <c r="J669" s="33"/>
    </row>
    <row r="670" spans="8:10" ht="12.75">
      <c r="H670" s="33"/>
      <c r="I670" s="33"/>
      <c r="J670" s="33"/>
    </row>
    <row r="671" spans="8:10" ht="12.75">
      <c r="H671" s="33"/>
      <c r="I671" s="33"/>
      <c r="J671" s="33"/>
    </row>
    <row r="672" spans="8:10" ht="12.75">
      <c r="H672" s="33"/>
      <c r="I672" s="33"/>
      <c r="J672" s="33"/>
    </row>
    <row r="673" spans="8:10" ht="12.75">
      <c r="H673" s="33"/>
      <c r="I673" s="33"/>
      <c r="J673" s="33"/>
    </row>
    <row r="674" spans="8:10" ht="12.75">
      <c r="H674" s="33"/>
      <c r="I674" s="33"/>
      <c r="J674" s="33"/>
    </row>
    <row r="675" spans="8:10" ht="12.75">
      <c r="H675" s="33"/>
      <c r="I675" s="33"/>
      <c r="J675" s="33"/>
    </row>
    <row r="676" spans="8:10" ht="12.75">
      <c r="H676" s="33"/>
      <c r="I676" s="33"/>
      <c r="J676" s="33"/>
    </row>
    <row r="677" spans="8:10" ht="12.75">
      <c r="H677" s="33"/>
      <c r="I677" s="33"/>
      <c r="J677" s="33"/>
    </row>
    <row r="678" spans="8:10" ht="12.75">
      <c r="H678" s="33"/>
      <c r="I678" s="33"/>
      <c r="J678" s="33"/>
    </row>
    <row r="679" spans="8:10" ht="12.75">
      <c r="H679" s="33"/>
      <c r="I679" s="33"/>
      <c r="J679" s="33"/>
    </row>
    <row r="680" spans="8:10" ht="12.75">
      <c r="H680" s="33"/>
      <c r="I680" s="33"/>
      <c r="J680" s="33"/>
    </row>
    <row r="681" spans="8:10" ht="12.75">
      <c r="H681" s="33"/>
      <c r="I681" s="33"/>
      <c r="J681" s="33"/>
    </row>
    <row r="682" spans="8:10" ht="12.75">
      <c r="H682" s="33"/>
      <c r="I682" s="33"/>
      <c r="J682" s="33"/>
    </row>
    <row r="683" spans="8:10" ht="12.75">
      <c r="H683" s="33"/>
      <c r="I683" s="33"/>
      <c r="J683" s="33"/>
    </row>
    <row r="684" spans="8:10" ht="12.75">
      <c r="H684" s="33"/>
      <c r="I684" s="33"/>
      <c r="J684" s="33"/>
    </row>
    <row r="685" spans="8:10" ht="12.75">
      <c r="H685" s="33"/>
      <c r="I685" s="33"/>
      <c r="J685" s="33"/>
    </row>
    <row r="686" spans="8:10" ht="12.75">
      <c r="H686" s="33"/>
      <c r="I686" s="33"/>
      <c r="J686" s="33"/>
    </row>
    <row r="687" spans="8:10" ht="12.75">
      <c r="H687" s="33"/>
      <c r="I687" s="33"/>
      <c r="J687" s="33"/>
    </row>
    <row r="688" spans="8:10" ht="12.75">
      <c r="H688" s="33"/>
      <c r="I688" s="33"/>
      <c r="J688" s="33"/>
    </row>
    <row r="689" spans="8:10" ht="12.75">
      <c r="H689" s="33"/>
      <c r="I689" s="33"/>
      <c r="J689" s="33"/>
    </row>
    <row r="690" spans="8:10" ht="12.75">
      <c r="H690" s="33"/>
      <c r="I690" s="33"/>
      <c r="J690" s="33"/>
    </row>
    <row r="691" spans="8:10" ht="12.75">
      <c r="H691" s="33"/>
      <c r="I691" s="33"/>
      <c r="J691" s="33"/>
    </row>
    <row r="692" spans="8:10" ht="12.75">
      <c r="H692" s="33"/>
      <c r="I692" s="33"/>
      <c r="J692" s="33"/>
    </row>
    <row r="693" spans="8:10" ht="12.75">
      <c r="H693" s="33"/>
      <c r="I693" s="33"/>
      <c r="J693" s="33"/>
    </row>
    <row r="694" spans="8:10" ht="12.75">
      <c r="H694" s="33"/>
      <c r="I694" s="33"/>
      <c r="J694" s="33"/>
    </row>
    <row r="695" spans="8:10" ht="12.75">
      <c r="H695" s="33"/>
      <c r="I695" s="33"/>
      <c r="J695" s="33"/>
    </row>
    <row r="696" spans="8:10" ht="12.75">
      <c r="H696" s="33"/>
      <c r="I696" s="33"/>
      <c r="J696" s="33"/>
    </row>
    <row r="697" spans="8:10" ht="12.75">
      <c r="H697" s="33"/>
      <c r="I697" s="33"/>
      <c r="J697" s="33"/>
    </row>
    <row r="698" spans="8:10" ht="12.75">
      <c r="H698" s="33"/>
      <c r="I698" s="33"/>
      <c r="J698" s="33"/>
    </row>
    <row r="699" spans="8:10" ht="12.75">
      <c r="H699" s="33"/>
      <c r="I699" s="33"/>
      <c r="J699" s="33"/>
    </row>
    <row r="700" spans="8:10" ht="12.75">
      <c r="H700" s="33"/>
      <c r="I700" s="33"/>
      <c r="J700" s="33"/>
    </row>
    <row r="701" spans="8:10" ht="12.75">
      <c r="H701" s="33"/>
      <c r="I701" s="33"/>
      <c r="J701" s="33"/>
    </row>
    <row r="702" spans="8:10" ht="12.75">
      <c r="H702" s="33"/>
      <c r="I702" s="33"/>
      <c r="J702" s="33"/>
    </row>
    <row r="703" spans="8:10" ht="12.75">
      <c r="H703" s="33"/>
      <c r="I703" s="33"/>
      <c r="J703" s="33"/>
    </row>
    <row r="704" spans="8:10" ht="12.75">
      <c r="H704" s="33"/>
      <c r="I704" s="33"/>
      <c r="J704" s="33"/>
    </row>
    <row r="705" spans="8:10" ht="12.75">
      <c r="H705" s="33"/>
      <c r="I705" s="33"/>
      <c r="J705" s="33"/>
    </row>
    <row r="706" spans="8:10" ht="12.75">
      <c r="H706" s="33"/>
      <c r="I706" s="33"/>
      <c r="J706" s="33"/>
    </row>
    <row r="707" spans="8:10" ht="12.75">
      <c r="H707" s="33"/>
      <c r="I707" s="33"/>
      <c r="J707" s="33"/>
    </row>
    <row r="708" spans="8:10" ht="12.75">
      <c r="H708" s="33"/>
      <c r="I708" s="33"/>
      <c r="J708" s="33"/>
    </row>
    <row r="709" spans="8:10" ht="12.75">
      <c r="H709" s="33"/>
      <c r="I709" s="33"/>
      <c r="J709" s="33"/>
    </row>
    <row r="710" spans="8:10" ht="12.75">
      <c r="H710" s="33"/>
      <c r="I710" s="33"/>
      <c r="J710" s="33"/>
    </row>
    <row r="711" spans="8:10" ht="12.75">
      <c r="H711" s="33"/>
      <c r="I711" s="33"/>
      <c r="J711" s="33"/>
    </row>
    <row r="712" spans="8:10" ht="12.75">
      <c r="H712" s="33"/>
      <c r="I712" s="33"/>
      <c r="J712" s="33"/>
    </row>
    <row r="713" spans="8:10" ht="12.75">
      <c r="H713" s="33"/>
      <c r="I713" s="33"/>
      <c r="J713" s="33"/>
    </row>
    <row r="714" spans="8:10" ht="12.75">
      <c r="H714" s="33"/>
      <c r="I714" s="33"/>
      <c r="J714" s="33"/>
    </row>
    <row r="715" spans="8:10" ht="12.75">
      <c r="H715" s="33"/>
      <c r="I715" s="33"/>
      <c r="J715" s="33"/>
    </row>
    <row r="716" spans="8:10" ht="12.75">
      <c r="H716" s="33"/>
      <c r="I716" s="33"/>
      <c r="J716" s="33"/>
    </row>
    <row r="717" spans="8:10" ht="12.75">
      <c r="H717" s="33"/>
      <c r="I717" s="33"/>
      <c r="J717" s="33"/>
    </row>
    <row r="718" spans="8:10" ht="12.75">
      <c r="H718" s="33"/>
      <c r="I718" s="33"/>
      <c r="J718" s="33"/>
    </row>
    <row r="719" spans="8:10" ht="12.75">
      <c r="H719" s="33"/>
      <c r="I719" s="33"/>
      <c r="J719" s="33"/>
    </row>
    <row r="720" spans="8:10" ht="12.75">
      <c r="H720" s="33"/>
      <c r="I720" s="33"/>
      <c r="J720" s="33"/>
    </row>
    <row r="721" spans="8:10" ht="12.75">
      <c r="H721" s="33"/>
      <c r="I721" s="33"/>
      <c r="J721" s="33"/>
    </row>
    <row r="722" spans="8:10" ht="12.75">
      <c r="H722" s="33"/>
      <c r="I722" s="33"/>
      <c r="J722" s="33"/>
    </row>
    <row r="723" spans="8:10" ht="12.75">
      <c r="H723" s="33"/>
      <c r="I723" s="33"/>
      <c r="J723" s="33"/>
    </row>
    <row r="724" spans="8:10" ht="12.75">
      <c r="H724" s="33"/>
      <c r="I724" s="33"/>
      <c r="J724" s="33"/>
    </row>
    <row r="725" spans="8:10" ht="12.75">
      <c r="H725" s="33"/>
      <c r="I725" s="33"/>
      <c r="J725" s="33"/>
    </row>
    <row r="726" spans="8:10" ht="12.75">
      <c r="H726" s="33"/>
      <c r="I726" s="33"/>
      <c r="J726" s="33"/>
    </row>
    <row r="727" spans="8:10" ht="12.75">
      <c r="H727" s="33"/>
      <c r="I727" s="33"/>
      <c r="J727" s="33"/>
    </row>
    <row r="728" spans="8:10" ht="12.75">
      <c r="H728" s="33"/>
      <c r="I728" s="33"/>
      <c r="J728" s="33"/>
    </row>
    <row r="729" spans="8:10" ht="12.75">
      <c r="H729" s="33"/>
      <c r="I729" s="33"/>
      <c r="J729" s="33"/>
    </row>
    <row r="730" spans="8:10" ht="12.75">
      <c r="H730" s="33"/>
      <c r="I730" s="33"/>
      <c r="J730" s="33"/>
    </row>
    <row r="731" spans="8:10" ht="12.75">
      <c r="H731" s="33"/>
      <c r="I731" s="33"/>
      <c r="J731" s="33"/>
    </row>
    <row r="732" spans="8:10" ht="12.75">
      <c r="H732" s="33"/>
      <c r="I732" s="33"/>
      <c r="J732" s="33"/>
    </row>
    <row r="733" spans="8:10" ht="12.75">
      <c r="H733" s="33"/>
      <c r="I733" s="33"/>
      <c r="J733" s="33"/>
    </row>
    <row r="734" spans="8:10" ht="12.75">
      <c r="H734" s="33"/>
      <c r="I734" s="33"/>
      <c r="J734" s="33"/>
    </row>
    <row r="735" spans="8:10" ht="12.75">
      <c r="H735" s="33"/>
      <c r="I735" s="33"/>
      <c r="J735" s="33"/>
    </row>
    <row r="736" spans="8:10" ht="12.75">
      <c r="H736" s="33"/>
      <c r="I736" s="33"/>
      <c r="J736" s="33"/>
    </row>
    <row r="737" spans="8:10" ht="12.75">
      <c r="H737" s="33"/>
      <c r="I737" s="33"/>
      <c r="J737" s="33"/>
    </row>
    <row r="738" spans="8:10" ht="12.75">
      <c r="H738" s="33"/>
      <c r="I738" s="33"/>
      <c r="J738" s="33"/>
    </row>
    <row r="739" spans="8:10" ht="12.75">
      <c r="H739" s="33"/>
      <c r="I739" s="33"/>
      <c r="J739" s="33"/>
    </row>
    <row r="740" spans="8:10" ht="12.75">
      <c r="H740" s="33"/>
      <c r="I740" s="33"/>
      <c r="J740" s="33"/>
    </row>
    <row r="741" spans="8:10" ht="12.75">
      <c r="H741" s="33"/>
      <c r="I741" s="33"/>
      <c r="J741" s="33"/>
    </row>
    <row r="742" spans="8:10" ht="12.75">
      <c r="H742" s="33"/>
      <c r="I742" s="33"/>
      <c r="J742" s="33"/>
    </row>
    <row r="743" spans="8:10" ht="12.75">
      <c r="H743" s="33"/>
      <c r="I743" s="33"/>
      <c r="J743" s="33"/>
    </row>
    <row r="744" spans="8:10" ht="12.75">
      <c r="H744" s="33"/>
      <c r="I744" s="33"/>
      <c r="J744" s="33"/>
    </row>
    <row r="745" spans="8:10" ht="12.75">
      <c r="H745" s="33"/>
      <c r="I745" s="33"/>
      <c r="J745" s="33"/>
    </row>
    <row r="746" spans="8:10" ht="12.75">
      <c r="H746" s="33"/>
      <c r="I746" s="33"/>
      <c r="J746" s="33"/>
    </row>
    <row r="747" spans="8:10" ht="12.75">
      <c r="H747" s="33"/>
      <c r="I747" s="33"/>
      <c r="J747" s="33"/>
    </row>
    <row r="748" spans="8:10" ht="12.75">
      <c r="H748" s="33"/>
      <c r="I748" s="33"/>
      <c r="J748" s="33"/>
    </row>
    <row r="749" spans="8:10" ht="12.75">
      <c r="H749" s="33"/>
      <c r="I749" s="33"/>
      <c r="J749" s="33"/>
    </row>
    <row r="750" spans="8:10" ht="12.75">
      <c r="H750" s="33"/>
      <c r="I750" s="33"/>
      <c r="J750" s="33"/>
    </row>
    <row r="751" spans="8:10" ht="12.75">
      <c r="H751" s="33"/>
      <c r="I751" s="33"/>
      <c r="J751" s="33"/>
    </row>
    <row r="752" spans="8:10" ht="12.75">
      <c r="H752" s="33"/>
      <c r="I752" s="33"/>
      <c r="J752" s="33"/>
    </row>
    <row r="753" spans="8:10" ht="12.75">
      <c r="H753" s="33"/>
      <c r="I753" s="33"/>
      <c r="J753" s="33"/>
    </row>
    <row r="754" spans="8:10" ht="12.75">
      <c r="H754" s="33"/>
      <c r="I754" s="33"/>
      <c r="J754" s="33"/>
    </row>
    <row r="755" spans="8:10" ht="12.75">
      <c r="H755" s="33"/>
      <c r="I755" s="33"/>
      <c r="J755" s="33"/>
    </row>
    <row r="756" spans="8:10" ht="12.75">
      <c r="H756" s="33"/>
      <c r="I756" s="33"/>
      <c r="J756" s="33"/>
    </row>
    <row r="757" spans="8:10" ht="12.75">
      <c r="H757" s="33"/>
      <c r="I757" s="33"/>
      <c r="J757" s="33"/>
    </row>
    <row r="758" spans="8:10" ht="12.75">
      <c r="H758" s="33"/>
      <c r="I758" s="33"/>
      <c r="J758" s="33"/>
    </row>
    <row r="759" spans="8:10" ht="12.75">
      <c r="H759" s="33"/>
      <c r="I759" s="33"/>
      <c r="J759" s="33"/>
    </row>
    <row r="760" spans="8:10" ht="12.75">
      <c r="H760" s="33"/>
      <c r="I760" s="33"/>
      <c r="J760" s="33"/>
    </row>
    <row r="761" spans="8:10" ht="12.75">
      <c r="H761" s="33"/>
      <c r="I761" s="33"/>
      <c r="J761" s="33"/>
    </row>
    <row r="762" spans="8:10" ht="12.75">
      <c r="H762" s="33"/>
      <c r="I762" s="33"/>
      <c r="J762" s="33"/>
    </row>
    <row r="763" spans="8:10" ht="12.75">
      <c r="H763" s="33"/>
      <c r="I763" s="33"/>
      <c r="J763" s="33"/>
    </row>
    <row r="764" spans="8:10" ht="12.75">
      <c r="H764" s="33"/>
      <c r="I764" s="33"/>
      <c r="J764" s="33"/>
    </row>
    <row r="765" spans="8:10" ht="12.75">
      <c r="H765" s="33"/>
      <c r="I765" s="33"/>
      <c r="J765" s="33"/>
    </row>
    <row r="766" spans="8:10" ht="12.75">
      <c r="H766" s="33"/>
      <c r="I766" s="33"/>
      <c r="J766" s="33"/>
    </row>
    <row r="767" spans="8:10" ht="12.75">
      <c r="H767" s="33"/>
      <c r="I767" s="33"/>
      <c r="J767" s="33"/>
    </row>
    <row r="768" spans="8:10" ht="12.75">
      <c r="H768" s="33"/>
      <c r="I768" s="33"/>
      <c r="J768" s="33"/>
    </row>
    <row r="769" spans="8:10" ht="12.75">
      <c r="H769" s="33"/>
      <c r="I769" s="33"/>
      <c r="J769" s="33"/>
    </row>
    <row r="770" spans="8:10" ht="12.75">
      <c r="H770" s="33"/>
      <c r="I770" s="33"/>
      <c r="J770" s="33"/>
    </row>
    <row r="771" spans="8:10" ht="12.75">
      <c r="H771" s="33"/>
      <c r="I771" s="33"/>
      <c r="J771" s="33"/>
    </row>
    <row r="772" spans="8:10" ht="12.75">
      <c r="H772" s="33"/>
      <c r="I772" s="33"/>
      <c r="J772" s="33"/>
    </row>
    <row r="773" spans="8:10" ht="12.75">
      <c r="H773" s="33"/>
      <c r="I773" s="33"/>
      <c r="J773" s="33"/>
    </row>
    <row r="774" spans="8:10" ht="12.75">
      <c r="H774" s="33"/>
      <c r="I774" s="33"/>
      <c r="J774" s="33"/>
    </row>
    <row r="775" spans="8:10" ht="12.75">
      <c r="H775" s="33"/>
      <c r="I775" s="33"/>
      <c r="J775" s="33"/>
    </row>
    <row r="776" spans="8:10" ht="12.75">
      <c r="H776" s="33"/>
      <c r="I776" s="33"/>
      <c r="J776" s="33"/>
    </row>
    <row r="777" spans="8:10" ht="12.75">
      <c r="H777" s="33"/>
      <c r="I777" s="33"/>
      <c r="J777" s="33"/>
    </row>
    <row r="778" spans="8:10" ht="12.75">
      <c r="H778" s="33"/>
      <c r="I778" s="33"/>
      <c r="J778" s="33"/>
    </row>
    <row r="779" spans="8:10" ht="12.75">
      <c r="H779" s="33"/>
      <c r="I779" s="33"/>
      <c r="J779" s="33"/>
    </row>
    <row r="780" spans="8:10" ht="12.75">
      <c r="H780" s="33"/>
      <c r="I780" s="33"/>
      <c r="J780" s="33"/>
    </row>
    <row r="781" spans="8:10" ht="12.75">
      <c r="H781" s="33"/>
      <c r="I781" s="33"/>
      <c r="J781" s="33"/>
    </row>
    <row r="782" spans="8:10" ht="12.75">
      <c r="H782" s="33"/>
      <c r="I782" s="33"/>
      <c r="J782" s="33"/>
    </row>
    <row r="783" spans="8:10" ht="12.75">
      <c r="H783" s="33"/>
      <c r="I783" s="33"/>
      <c r="J783" s="33"/>
    </row>
    <row r="784" spans="8:10" ht="12.75">
      <c r="H784" s="33"/>
      <c r="I784" s="33"/>
      <c r="J784" s="33"/>
    </row>
    <row r="785" spans="8:10" ht="12.75">
      <c r="H785" s="33"/>
      <c r="I785" s="33"/>
      <c r="J785" s="33"/>
    </row>
    <row r="786" spans="8:10" ht="12.75">
      <c r="H786" s="33"/>
      <c r="I786" s="33"/>
      <c r="J786" s="33"/>
    </row>
    <row r="787" spans="8:10" ht="12.75">
      <c r="H787" s="33"/>
      <c r="I787" s="33"/>
      <c r="J787" s="33"/>
    </row>
    <row r="788" spans="8:10" ht="12.75">
      <c r="H788" s="33"/>
      <c r="I788" s="33"/>
      <c r="J788" s="33"/>
    </row>
    <row r="789" spans="8:10" ht="12.75">
      <c r="H789" s="33"/>
      <c r="I789" s="33"/>
      <c r="J789" s="33"/>
    </row>
    <row r="790" spans="8:10" ht="12.75">
      <c r="H790" s="33"/>
      <c r="I790" s="33"/>
      <c r="J790" s="33"/>
    </row>
    <row r="791" spans="8:10" ht="12.75">
      <c r="H791" s="33"/>
      <c r="I791" s="33"/>
      <c r="J791" s="33"/>
    </row>
    <row r="792" spans="8:10" ht="12.75">
      <c r="H792" s="33"/>
      <c r="I792" s="33"/>
      <c r="J792" s="33"/>
    </row>
    <row r="793" spans="8:10" ht="12.75">
      <c r="H793" s="33"/>
      <c r="I793" s="33"/>
      <c r="J793" s="33"/>
    </row>
    <row r="794" spans="8:10" ht="12.75">
      <c r="H794" s="33"/>
      <c r="I794" s="33"/>
      <c r="J794" s="33"/>
    </row>
    <row r="795" spans="8:10" ht="12.75">
      <c r="H795" s="33"/>
      <c r="I795" s="33"/>
      <c r="J795" s="33"/>
    </row>
    <row r="796" spans="8:10" ht="12.75">
      <c r="H796" s="33"/>
      <c r="I796" s="33"/>
      <c r="J796" s="33"/>
    </row>
    <row r="797" spans="8:10" ht="12.75">
      <c r="H797" s="33"/>
      <c r="I797" s="33"/>
      <c r="J797" s="33"/>
    </row>
    <row r="798" spans="8:10" ht="12.75">
      <c r="H798" s="33"/>
      <c r="I798" s="33"/>
      <c r="J798" s="33"/>
    </row>
    <row r="799" spans="8:10" ht="12.75">
      <c r="H799" s="33"/>
      <c r="I799" s="33"/>
      <c r="J799" s="33"/>
    </row>
    <row r="800" spans="8:10" ht="12.75">
      <c r="H800" s="33"/>
      <c r="I800" s="33"/>
      <c r="J800" s="33"/>
    </row>
    <row r="801" spans="8:10" ht="12.75">
      <c r="H801" s="33"/>
      <c r="I801" s="33"/>
      <c r="J801" s="33"/>
    </row>
    <row r="802" spans="8:10" ht="12.75">
      <c r="H802" s="33"/>
      <c r="I802" s="33"/>
      <c r="J802" s="33"/>
    </row>
    <row r="803" spans="8:10" ht="12.75">
      <c r="H803" s="33"/>
      <c r="I803" s="33"/>
      <c r="J803" s="33"/>
    </row>
    <row r="804" spans="8:10" ht="12.75">
      <c r="H804" s="33"/>
      <c r="I804" s="33"/>
      <c r="J804" s="33"/>
    </row>
    <row r="805" spans="8:10" ht="12.75">
      <c r="H805" s="33"/>
      <c r="I805" s="33"/>
      <c r="J805" s="33"/>
    </row>
    <row r="806" spans="8:10" ht="12.75">
      <c r="H806" s="33"/>
      <c r="I806" s="33"/>
      <c r="J806" s="33"/>
    </row>
    <row r="807" spans="8:10" ht="12.75">
      <c r="H807" s="33"/>
      <c r="I807" s="33"/>
      <c r="J807" s="33"/>
    </row>
    <row r="808" spans="8:10" ht="12.75">
      <c r="H808" s="33"/>
      <c r="I808" s="33"/>
      <c r="J808" s="33"/>
    </row>
    <row r="809" spans="8:10" ht="12.75">
      <c r="H809" s="33"/>
      <c r="I809" s="33"/>
      <c r="J809" s="33"/>
    </row>
    <row r="810" spans="8:10" ht="12.75">
      <c r="H810" s="33"/>
      <c r="I810" s="33"/>
      <c r="J810" s="33"/>
    </row>
    <row r="811" spans="8:10" ht="12.75">
      <c r="H811" s="33"/>
      <c r="I811" s="33"/>
      <c r="J811" s="33"/>
    </row>
    <row r="812" spans="8:10" ht="12.75">
      <c r="H812" s="33"/>
      <c r="I812" s="33"/>
      <c r="J812" s="33"/>
    </row>
    <row r="813" spans="8:10" ht="12.75">
      <c r="H813" s="33"/>
      <c r="I813" s="33"/>
      <c r="J813" s="33"/>
    </row>
    <row r="814" spans="8:10" ht="12.75">
      <c r="H814" s="33"/>
      <c r="I814" s="33"/>
      <c r="J814" s="33"/>
    </row>
    <row r="815" spans="8:10" ht="12.75">
      <c r="H815" s="33"/>
      <c r="I815" s="33"/>
      <c r="J815" s="33"/>
    </row>
    <row r="816" spans="8:10" ht="12.75">
      <c r="H816" s="33"/>
      <c r="I816" s="33"/>
      <c r="J816" s="33"/>
    </row>
    <row r="817" spans="8:10" ht="12.75">
      <c r="H817" s="33"/>
      <c r="I817" s="33"/>
      <c r="J817" s="33"/>
    </row>
    <row r="818" spans="8:10" ht="12.75">
      <c r="H818" s="33"/>
      <c r="I818" s="33"/>
      <c r="J818" s="33"/>
    </row>
    <row r="819" spans="8:10" ht="12.75">
      <c r="H819" s="33"/>
      <c r="I819" s="33"/>
      <c r="J819" s="33"/>
    </row>
    <row r="820" spans="8:10" ht="12.75">
      <c r="H820" s="33"/>
      <c r="I820" s="33"/>
      <c r="J820" s="33"/>
    </row>
    <row r="821" spans="8:10" ht="12.75">
      <c r="H821" s="33"/>
      <c r="I821" s="33"/>
      <c r="J821" s="33"/>
    </row>
    <row r="822" spans="8:10" ht="12.75">
      <c r="H822" s="33"/>
      <c r="I822" s="33"/>
      <c r="J822" s="33"/>
    </row>
    <row r="823" spans="8:10" ht="12.75">
      <c r="H823" s="33"/>
      <c r="I823" s="33"/>
      <c r="J823" s="33"/>
    </row>
    <row r="824" spans="8:10" ht="12.75">
      <c r="H824" s="33"/>
      <c r="I824" s="33"/>
      <c r="J824" s="33"/>
    </row>
    <row r="825" spans="8:10" ht="12.75">
      <c r="H825" s="33"/>
      <c r="I825" s="33"/>
      <c r="J825" s="33"/>
    </row>
    <row r="826" spans="8:10" ht="12.75">
      <c r="H826" s="33"/>
      <c r="I826" s="33"/>
      <c r="J826" s="33"/>
    </row>
    <row r="827" spans="8:10" ht="12.75">
      <c r="H827" s="33"/>
      <c r="I827" s="33"/>
      <c r="J827" s="33"/>
    </row>
    <row r="828" spans="8:10" ht="12.75">
      <c r="H828" s="33"/>
      <c r="I828" s="33"/>
      <c r="J828" s="33"/>
    </row>
    <row r="829" spans="8:10" ht="12.75">
      <c r="H829" s="33"/>
      <c r="I829" s="33"/>
      <c r="J829" s="33"/>
    </row>
    <row r="830" spans="8:10" ht="12.75">
      <c r="H830" s="33"/>
      <c r="I830" s="33"/>
      <c r="J830" s="33"/>
    </row>
    <row r="831" spans="8:10" ht="12.75">
      <c r="H831" s="33"/>
      <c r="I831" s="33"/>
      <c r="J831" s="33"/>
    </row>
    <row r="832" spans="8:10" ht="12.75">
      <c r="H832" s="33"/>
      <c r="I832" s="33"/>
      <c r="J832" s="33"/>
    </row>
    <row r="833" spans="8:10" ht="12.75">
      <c r="H833" s="33"/>
      <c r="I833" s="33"/>
      <c r="J833" s="33"/>
    </row>
    <row r="834" spans="8:10" ht="12.75">
      <c r="H834" s="33"/>
      <c r="I834" s="33"/>
      <c r="J834" s="33"/>
    </row>
    <row r="835" spans="8:10" ht="12.75">
      <c r="H835" s="33"/>
      <c r="I835" s="33"/>
      <c r="J835" s="33"/>
    </row>
    <row r="836" spans="8:10" ht="12.75">
      <c r="H836" s="33"/>
      <c r="I836" s="33"/>
      <c r="J836" s="33"/>
    </row>
    <row r="837" spans="8:10" ht="12.75">
      <c r="H837" s="33"/>
      <c r="I837" s="33"/>
      <c r="J837" s="33"/>
    </row>
    <row r="838" spans="8:10" ht="12.75">
      <c r="H838" s="33"/>
      <c r="I838" s="33"/>
      <c r="J838" s="33"/>
    </row>
    <row r="839" spans="8:10" ht="12.75">
      <c r="H839" s="33"/>
      <c r="I839" s="33"/>
      <c r="J839" s="33"/>
    </row>
    <row r="840" spans="8:10" ht="12.75">
      <c r="H840" s="33"/>
      <c r="I840" s="33"/>
      <c r="J840" s="33"/>
    </row>
    <row r="841" spans="8:10" ht="12.75">
      <c r="H841" s="33"/>
      <c r="I841" s="33"/>
      <c r="J841" s="33"/>
    </row>
    <row r="842" spans="8:10" ht="12.75">
      <c r="H842" s="33"/>
      <c r="I842" s="33"/>
      <c r="J842" s="33"/>
    </row>
    <row r="843" spans="8:10" ht="12.75">
      <c r="H843" s="33"/>
      <c r="I843" s="33"/>
      <c r="J843" s="33"/>
    </row>
    <row r="844" spans="8:10" ht="12.75">
      <c r="H844" s="33"/>
      <c r="I844" s="33"/>
      <c r="J844" s="33"/>
    </row>
    <row r="845" spans="8:10" ht="12.75">
      <c r="H845" s="33"/>
      <c r="I845" s="33"/>
      <c r="J845" s="33"/>
    </row>
    <row r="846" spans="8:10" ht="12.75">
      <c r="H846" s="33"/>
      <c r="I846" s="33"/>
      <c r="J846" s="33"/>
    </row>
    <row r="847" spans="8:10" ht="12.75">
      <c r="H847" s="33"/>
      <c r="I847" s="33"/>
      <c r="J847" s="33"/>
    </row>
    <row r="848" spans="8:10" ht="12.75">
      <c r="H848" s="33"/>
      <c r="I848" s="33"/>
      <c r="J848" s="33"/>
    </row>
    <row r="849" spans="8:10" ht="12.75">
      <c r="H849" s="33"/>
      <c r="I849" s="33"/>
      <c r="J849" s="33"/>
    </row>
    <row r="850" spans="8:10" ht="12.75">
      <c r="H850" s="33"/>
      <c r="I850" s="33"/>
      <c r="J850" s="33"/>
    </row>
    <row r="851" spans="8:10" ht="12.75">
      <c r="H851" s="33"/>
      <c r="I851" s="33"/>
      <c r="J851" s="33"/>
    </row>
    <row r="852" spans="8:10" ht="12.75">
      <c r="H852" s="33"/>
      <c r="I852" s="33"/>
      <c r="J852" s="33"/>
    </row>
    <row r="853" spans="8:10" ht="12.75">
      <c r="H853" s="33"/>
      <c r="I853" s="33"/>
      <c r="J853" s="33"/>
    </row>
    <row r="854" spans="8:10" ht="12.75">
      <c r="H854" s="33"/>
      <c r="I854" s="33"/>
      <c r="J854" s="33"/>
    </row>
    <row r="855" spans="8:10" ht="12.75">
      <c r="H855" s="33"/>
      <c r="I855" s="33"/>
      <c r="J855" s="33"/>
    </row>
    <row r="856" spans="8:10" ht="12.75">
      <c r="H856" s="33"/>
      <c r="I856" s="33"/>
      <c r="J856" s="33"/>
    </row>
    <row r="857" spans="8:10" ht="12.75">
      <c r="H857" s="33"/>
      <c r="I857" s="33"/>
      <c r="J857" s="33"/>
    </row>
    <row r="858" spans="8:10" ht="12.75">
      <c r="H858" s="33"/>
      <c r="I858" s="33"/>
      <c r="J858" s="33"/>
    </row>
    <row r="859" spans="8:10" ht="12.75">
      <c r="H859" s="33"/>
      <c r="I859" s="33"/>
      <c r="J859" s="33"/>
    </row>
    <row r="860" spans="8:10" ht="12.75">
      <c r="H860" s="33"/>
      <c r="I860" s="33"/>
      <c r="J860" s="33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0"/>
  <sheetViews>
    <sheetView tabSelected="1" workbookViewId="0" topLeftCell="D51">
      <selection activeCell="F54" sqref="F54"/>
    </sheetView>
  </sheetViews>
  <sheetFormatPr defaultColWidth="9.140625" defaultRowHeight="12.75"/>
  <cols>
    <col min="1" max="1" width="3.57421875" style="30" customWidth="1"/>
    <col min="2" max="4" width="9.140625" style="30" customWidth="1"/>
    <col min="5" max="5" width="13.7109375" style="30" customWidth="1"/>
    <col min="6" max="6" width="12.8515625" style="30" customWidth="1"/>
    <col min="7" max="7" width="2.421875" style="30" customWidth="1"/>
    <col min="8" max="8" width="12.140625" style="30" customWidth="1"/>
    <col min="9" max="9" width="2.8515625" style="30" customWidth="1"/>
    <col min="10" max="10" width="15.7109375" style="30" customWidth="1"/>
    <col min="11" max="11" width="11.57421875" style="30" customWidth="1"/>
    <col min="12" max="16384" width="9.140625" style="30" customWidth="1"/>
  </cols>
  <sheetData>
    <row r="1" spans="1:10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2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ht="12.75">
      <c r="A5" s="31" t="s">
        <v>119</v>
      </c>
    </row>
    <row r="7" spans="1:2" ht="12.75">
      <c r="A7" s="42" t="s">
        <v>120</v>
      </c>
      <c r="B7" s="30" t="s">
        <v>121</v>
      </c>
    </row>
    <row r="8" spans="1:2" ht="12.75">
      <c r="A8" s="32"/>
      <c r="B8" s="30" t="s">
        <v>122</v>
      </c>
    </row>
    <row r="9" ht="12.75">
      <c r="A9" s="32"/>
    </row>
    <row r="10" spans="1:2" ht="12.75">
      <c r="A10" s="42" t="s">
        <v>123</v>
      </c>
      <c r="B10" s="30" t="s">
        <v>124</v>
      </c>
    </row>
    <row r="11" ht="12.75">
      <c r="A11" s="32"/>
    </row>
    <row r="12" spans="1:2" ht="12.75">
      <c r="A12" s="42" t="s">
        <v>125</v>
      </c>
      <c r="B12" s="30" t="s">
        <v>126</v>
      </c>
    </row>
    <row r="13" ht="12.75">
      <c r="A13" s="32"/>
    </row>
    <row r="14" spans="1:2" ht="12.75">
      <c r="A14" s="42" t="s">
        <v>127</v>
      </c>
      <c r="B14" s="30" t="s">
        <v>128</v>
      </c>
    </row>
    <row r="15" spans="1:10" ht="12.75">
      <c r="A15" s="42"/>
      <c r="H15" s="32" t="s">
        <v>18</v>
      </c>
      <c r="J15" s="32"/>
    </row>
    <row r="16" spans="1:8" ht="13.5" thickBot="1">
      <c r="A16" s="42"/>
      <c r="B16" s="30" t="s">
        <v>129</v>
      </c>
      <c r="H16" s="43">
        <v>2</v>
      </c>
    </row>
    <row r="17" spans="1:8" ht="13.5" thickTop="1">
      <c r="A17" s="42"/>
      <c r="H17" s="44"/>
    </row>
    <row r="18" spans="1:2" ht="12.75">
      <c r="A18" s="42" t="s">
        <v>130</v>
      </c>
      <c r="B18" s="30" t="s">
        <v>131</v>
      </c>
    </row>
    <row r="19" ht="12.75">
      <c r="A19" s="32"/>
    </row>
    <row r="20" spans="1:2" ht="12.75">
      <c r="A20" s="42" t="s">
        <v>132</v>
      </c>
      <c r="B20" s="30" t="s">
        <v>133</v>
      </c>
    </row>
    <row r="21" ht="12.75">
      <c r="A21" s="42"/>
    </row>
    <row r="22" spans="1:2" ht="12.75">
      <c r="A22" s="42" t="s">
        <v>134</v>
      </c>
      <c r="B22" s="30" t="s">
        <v>135</v>
      </c>
    </row>
    <row r="23" spans="1:2" ht="12.75">
      <c r="A23" s="32"/>
      <c r="B23" s="30" t="s">
        <v>136</v>
      </c>
    </row>
    <row r="24" ht="12.75">
      <c r="A24" s="32"/>
    </row>
    <row r="25" spans="1:2" ht="12.75">
      <c r="A25" s="42" t="s">
        <v>137</v>
      </c>
      <c r="B25" s="30" t="s">
        <v>138</v>
      </c>
    </row>
    <row r="26" spans="1:2" ht="12.75">
      <c r="A26" s="42"/>
      <c r="B26" s="30" t="s">
        <v>139</v>
      </c>
    </row>
    <row r="27" spans="1:2" ht="12.75">
      <c r="A27" s="42"/>
      <c r="B27" s="30" t="s">
        <v>140</v>
      </c>
    </row>
    <row r="28" ht="12.75">
      <c r="A28" s="42"/>
    </row>
    <row r="29" spans="1:2" ht="12.75">
      <c r="A29" s="42" t="s">
        <v>141</v>
      </c>
      <c r="B29" s="30" t="s">
        <v>142</v>
      </c>
    </row>
    <row r="30" ht="12.75">
      <c r="A30" s="32"/>
    </row>
    <row r="31" spans="1:2" ht="12.75">
      <c r="A31" s="42" t="s">
        <v>143</v>
      </c>
      <c r="B31" s="30" t="s">
        <v>144</v>
      </c>
    </row>
    <row r="32" ht="12.75">
      <c r="A32" s="42"/>
    </row>
    <row r="33" spans="1:2" ht="12.75">
      <c r="A33" s="42"/>
      <c r="B33" s="30" t="s">
        <v>145</v>
      </c>
    </row>
    <row r="34" spans="1:2" ht="12.75">
      <c r="A34" s="42"/>
      <c r="B34" s="30" t="s">
        <v>146</v>
      </c>
    </row>
    <row r="35" spans="1:2" ht="12.75">
      <c r="A35" s="42"/>
      <c r="B35" s="30" t="s">
        <v>147</v>
      </c>
    </row>
    <row r="36" spans="1:2" ht="12.75">
      <c r="A36" s="42"/>
      <c r="B36" s="30" t="s">
        <v>148</v>
      </c>
    </row>
    <row r="37" ht="12.75">
      <c r="A37" s="42"/>
    </row>
    <row r="38" spans="1:2" ht="12.75">
      <c r="A38" s="42" t="s">
        <v>149</v>
      </c>
      <c r="B38" s="30" t="s">
        <v>150</v>
      </c>
    </row>
    <row r="39" spans="1:2" ht="12.75">
      <c r="A39" s="32"/>
      <c r="B39" s="30" t="s">
        <v>151</v>
      </c>
    </row>
    <row r="40" spans="1:2" ht="12.75">
      <c r="A40" s="32"/>
      <c r="B40" s="30" t="s">
        <v>152</v>
      </c>
    </row>
    <row r="41" ht="12.75">
      <c r="A41" s="32"/>
    </row>
    <row r="42" spans="1:2" ht="12.75">
      <c r="A42" s="42" t="s">
        <v>153</v>
      </c>
      <c r="B42" s="30" t="s">
        <v>154</v>
      </c>
    </row>
    <row r="43" spans="1:10" ht="12.75">
      <c r="A43" s="42"/>
      <c r="J43" s="32" t="s">
        <v>18</v>
      </c>
    </row>
    <row r="44" spans="1:2" ht="12.75">
      <c r="A44" s="32"/>
      <c r="B44" s="31" t="s">
        <v>155</v>
      </c>
    </row>
    <row r="45" spans="1:10" ht="12.75">
      <c r="A45" s="32"/>
      <c r="B45" s="45" t="s">
        <v>156</v>
      </c>
      <c r="E45" s="44"/>
      <c r="J45" s="33"/>
    </row>
    <row r="46" spans="1:10" ht="12.75">
      <c r="A46" s="32"/>
      <c r="B46" s="30" t="s">
        <v>157</v>
      </c>
      <c r="E46" s="44"/>
      <c r="J46" s="46">
        <v>824</v>
      </c>
    </row>
    <row r="47" spans="1:11" ht="12.75">
      <c r="A47" s="32"/>
      <c r="B47" s="30" t="s">
        <v>158</v>
      </c>
      <c r="E47" s="44"/>
      <c r="J47" s="47">
        <v>173</v>
      </c>
      <c r="K47" s="41"/>
    </row>
    <row r="48" spans="1:10" ht="12.75">
      <c r="A48" s="32"/>
      <c r="E48" s="48"/>
      <c r="F48" s="41"/>
      <c r="J48" s="49">
        <f>SUM(J46:J47)</f>
        <v>997</v>
      </c>
    </row>
    <row r="49" spans="1:10" ht="12.75">
      <c r="A49" s="32"/>
      <c r="B49" s="45" t="s">
        <v>159</v>
      </c>
      <c r="E49" s="48"/>
      <c r="J49" s="46"/>
    </row>
    <row r="50" spans="1:10" ht="12.75">
      <c r="A50" s="32"/>
      <c r="B50" s="30" t="s">
        <v>160</v>
      </c>
      <c r="E50" s="50"/>
      <c r="J50" s="46">
        <v>9056</v>
      </c>
    </row>
    <row r="51" spans="1:10" ht="12.75">
      <c r="A51" s="32"/>
      <c r="B51" s="30" t="s">
        <v>161</v>
      </c>
      <c r="J51" s="46">
        <v>9046</v>
      </c>
    </row>
    <row r="52" spans="1:10" ht="12.75">
      <c r="A52" s="32"/>
      <c r="B52" s="30" t="s">
        <v>157</v>
      </c>
      <c r="J52" s="46">
        <v>1739</v>
      </c>
    </row>
    <row r="53" spans="1:10" ht="12.75">
      <c r="A53" s="32"/>
      <c r="E53" s="51"/>
      <c r="J53" s="49">
        <f>SUM(J50:J52)</f>
        <v>19841</v>
      </c>
    </row>
    <row r="54" spans="1:10" ht="13.5" thickBot="1">
      <c r="A54" s="32"/>
      <c r="E54" s="52"/>
      <c r="F54" s="53"/>
      <c r="G54" s="53"/>
      <c r="H54" s="54"/>
      <c r="J54" s="55">
        <f>+J53+J48</f>
        <v>20838</v>
      </c>
    </row>
    <row r="55" spans="1:10" ht="13.5" thickTop="1">
      <c r="A55" s="32"/>
      <c r="B55" s="31" t="s">
        <v>162</v>
      </c>
      <c r="E55" s="52"/>
      <c r="F55" s="53"/>
      <c r="G55" s="53"/>
      <c r="H55" s="53"/>
      <c r="J55" s="32"/>
    </row>
    <row r="56" spans="1:11" ht="12.75">
      <c r="A56" s="32"/>
      <c r="B56" s="45" t="s">
        <v>156</v>
      </c>
      <c r="J56" s="46"/>
      <c r="K56" s="41"/>
    </row>
    <row r="57" spans="1:11" ht="12.75">
      <c r="A57" s="32"/>
      <c r="B57" s="30" t="s">
        <v>157</v>
      </c>
      <c r="J57" s="46">
        <v>1924</v>
      </c>
      <c r="K57" s="41"/>
    </row>
    <row r="58" spans="1:10" ht="12.75">
      <c r="A58" s="32"/>
      <c r="B58" s="30" t="s">
        <v>158</v>
      </c>
      <c r="J58" s="47">
        <v>80</v>
      </c>
    </row>
    <row r="59" spans="1:11" ht="13.5" thickBot="1">
      <c r="A59" s="32"/>
      <c r="E59" s="56"/>
      <c r="H59" s="41"/>
      <c r="J59" s="57">
        <f>SUM(J57:J58)</f>
        <v>2004</v>
      </c>
      <c r="K59" s="41"/>
    </row>
    <row r="60" spans="1:11" ht="13.5" thickTop="1">
      <c r="A60" s="32"/>
      <c r="E60" s="56"/>
      <c r="H60" s="41"/>
      <c r="J60" s="58"/>
      <c r="K60" s="41"/>
    </row>
    <row r="61" ht="12.75">
      <c r="A61" s="32"/>
    </row>
    <row r="62" ht="12.75">
      <c r="A62" s="32"/>
    </row>
    <row r="63" spans="1:2" ht="12.75">
      <c r="A63" s="42" t="s">
        <v>163</v>
      </c>
      <c r="B63" s="30" t="s">
        <v>164</v>
      </c>
    </row>
    <row r="64" spans="1:10" ht="12.75">
      <c r="A64" s="32"/>
      <c r="J64" s="32" t="s">
        <v>18</v>
      </c>
    </row>
    <row r="65" spans="1:10" ht="12.75">
      <c r="A65" s="32"/>
      <c r="B65" s="30" t="s">
        <v>165</v>
      </c>
      <c r="J65" s="59"/>
    </row>
    <row r="66" spans="1:10" ht="13.5" thickBot="1">
      <c r="A66" s="32"/>
      <c r="B66" s="30" t="s">
        <v>166</v>
      </c>
      <c r="J66" s="60">
        <v>19732</v>
      </c>
    </row>
    <row r="67" ht="13.5" thickTop="1">
      <c r="A67" s="32"/>
    </row>
    <row r="68" spans="1:2" ht="12.75">
      <c r="A68" s="42" t="s">
        <v>167</v>
      </c>
      <c r="B68" s="30" t="s">
        <v>168</v>
      </c>
    </row>
    <row r="69" ht="12.75">
      <c r="A69" s="32"/>
    </row>
    <row r="70" spans="1:2" ht="12.75">
      <c r="A70" s="42" t="s">
        <v>169</v>
      </c>
      <c r="B70" s="30" t="s">
        <v>170</v>
      </c>
    </row>
    <row r="71" ht="12.75">
      <c r="A71" s="32"/>
    </row>
    <row r="72" spans="1:2" ht="12.75">
      <c r="A72" s="42" t="s">
        <v>171</v>
      </c>
      <c r="B72" s="30" t="s">
        <v>172</v>
      </c>
    </row>
    <row r="73" s="32" customFormat="1" ht="12.75">
      <c r="H73" s="32" t="s">
        <v>173</v>
      </c>
    </row>
    <row r="74" s="32" customFormat="1" ht="12.75">
      <c r="H74" s="32" t="s">
        <v>174</v>
      </c>
    </row>
    <row r="75" spans="5:10" s="32" customFormat="1" ht="12.75">
      <c r="E75" s="61"/>
      <c r="H75" s="32" t="s">
        <v>175</v>
      </c>
      <c r="J75" s="32" t="s">
        <v>176</v>
      </c>
    </row>
    <row r="76" spans="6:10" s="32" customFormat="1" ht="12.75">
      <c r="F76" s="32" t="s">
        <v>177</v>
      </c>
      <c r="H76" s="32" t="s">
        <v>128</v>
      </c>
      <c r="J76" s="32" t="s">
        <v>178</v>
      </c>
    </row>
    <row r="77" spans="6:10" s="32" customFormat="1" ht="12.75">
      <c r="F77" s="32" t="s">
        <v>18</v>
      </c>
      <c r="H77" s="32" t="s">
        <v>18</v>
      </c>
      <c r="J77" s="32" t="s">
        <v>18</v>
      </c>
    </row>
    <row r="78" ht="12.75">
      <c r="A78" s="32"/>
    </row>
    <row r="79" spans="1:10" ht="12.75">
      <c r="A79" s="32"/>
      <c r="B79" s="30" t="s">
        <v>179</v>
      </c>
      <c r="F79" s="33">
        <v>16174</v>
      </c>
      <c r="G79" s="33"/>
      <c r="H79" s="33">
        <v>-2428</v>
      </c>
      <c r="I79" s="33"/>
      <c r="J79" s="33">
        <v>75879</v>
      </c>
    </row>
    <row r="80" spans="1:10" ht="12.75">
      <c r="A80" s="32"/>
      <c r="B80" s="30" t="s">
        <v>180</v>
      </c>
      <c r="F80" s="33"/>
      <c r="G80" s="33"/>
      <c r="H80" s="33"/>
      <c r="I80" s="33"/>
      <c r="J80" s="33"/>
    </row>
    <row r="81" spans="1:10" ht="12.75">
      <c r="A81" s="32"/>
      <c r="B81" s="30" t="s">
        <v>181</v>
      </c>
      <c r="F81" s="33"/>
      <c r="G81" s="33"/>
      <c r="H81" s="33"/>
      <c r="I81" s="33"/>
      <c r="J81" s="33"/>
    </row>
    <row r="82" spans="1:10" ht="12.75">
      <c r="A82" s="32"/>
      <c r="B82" s="30" t="s">
        <v>182</v>
      </c>
      <c r="F82" s="33"/>
      <c r="G82" s="33"/>
      <c r="H82" s="33"/>
      <c r="I82" s="33"/>
      <c r="J82" s="33"/>
    </row>
    <row r="83" spans="1:10" ht="12.75">
      <c r="A83" s="32"/>
      <c r="F83" s="33"/>
      <c r="G83" s="33"/>
      <c r="H83" s="33"/>
      <c r="I83" s="33"/>
      <c r="J83" s="33"/>
    </row>
    <row r="84" spans="1:10" ht="12.75">
      <c r="A84" s="32"/>
      <c r="B84" s="30" t="s">
        <v>183</v>
      </c>
      <c r="F84" s="33">
        <v>0</v>
      </c>
      <c r="G84" s="33"/>
      <c r="H84" s="33">
        <v>45</v>
      </c>
      <c r="I84" s="33"/>
      <c r="J84" s="33">
        <v>2613</v>
      </c>
    </row>
    <row r="85" spans="1:10" ht="12.75">
      <c r="A85" s="32"/>
      <c r="F85" s="33"/>
      <c r="G85" s="33"/>
      <c r="H85" s="33"/>
      <c r="I85" s="33"/>
      <c r="J85" s="33"/>
    </row>
    <row r="86" spans="1:11" ht="13.5" thickBot="1">
      <c r="A86" s="32"/>
      <c r="F86" s="39">
        <f>SUM(F79:F85)</f>
        <v>16174</v>
      </c>
      <c r="G86" s="33"/>
      <c r="H86" s="39">
        <f>SUM(H79:H85)</f>
        <v>-2383</v>
      </c>
      <c r="I86" s="33"/>
      <c r="J86" s="39">
        <f>SUM(J79:J85)</f>
        <v>78492</v>
      </c>
      <c r="K86" s="33"/>
    </row>
    <row r="87" spans="1:11" ht="13.5" thickTop="1">
      <c r="A87" s="32"/>
      <c r="F87" s="33"/>
      <c r="G87" s="33"/>
      <c r="H87" s="33"/>
      <c r="I87" s="33"/>
      <c r="J87" s="33"/>
      <c r="K87" s="41"/>
    </row>
    <row r="88" spans="1:10" ht="12.75">
      <c r="A88" s="42" t="s">
        <v>184</v>
      </c>
      <c r="B88" s="30" t="s">
        <v>185</v>
      </c>
      <c r="J88" s="33"/>
    </row>
    <row r="89" spans="1:10" ht="12.75">
      <c r="A89" s="42"/>
      <c r="B89" s="30" t="s">
        <v>186</v>
      </c>
      <c r="J89" s="33"/>
    </row>
    <row r="90" spans="1:10" ht="12.75">
      <c r="A90" s="42"/>
      <c r="B90" s="30" t="s">
        <v>187</v>
      </c>
      <c r="J90" s="33"/>
    </row>
    <row r="91" spans="1:10" ht="12.75">
      <c r="A91" s="42"/>
      <c r="J91" s="33"/>
    </row>
    <row r="92" spans="1:10" ht="12.75">
      <c r="A92" s="42" t="s">
        <v>188</v>
      </c>
      <c r="B92" s="30" t="s">
        <v>189</v>
      </c>
      <c r="J92" s="33"/>
    </row>
    <row r="93" ht="12.75">
      <c r="A93" s="32"/>
    </row>
    <row r="94" spans="1:10" ht="12.75">
      <c r="A94" s="32"/>
      <c r="B94" s="30" t="s">
        <v>190</v>
      </c>
      <c r="J94" s="41"/>
    </row>
    <row r="95" spans="1:2" ht="12.75">
      <c r="A95" s="32"/>
      <c r="B95" s="30" t="s">
        <v>191</v>
      </c>
    </row>
    <row r="96" spans="1:2" ht="12.75">
      <c r="A96" s="32"/>
      <c r="B96" s="30" t="s">
        <v>192</v>
      </c>
    </row>
    <row r="97" ht="12.75">
      <c r="A97" s="32"/>
    </row>
    <row r="98" spans="1:2" ht="12.75">
      <c r="A98" s="32"/>
      <c r="B98" s="30" t="s">
        <v>193</v>
      </c>
    </row>
    <row r="99" spans="1:2" ht="12.75">
      <c r="A99" s="32"/>
      <c r="B99" s="30" t="s">
        <v>194</v>
      </c>
    </row>
    <row r="100" ht="12.75">
      <c r="A100" s="32"/>
    </row>
    <row r="101" spans="1:2" ht="12.75">
      <c r="A101" s="42" t="s">
        <v>195</v>
      </c>
      <c r="B101" s="30" t="s">
        <v>196</v>
      </c>
    </row>
    <row r="102" ht="12.75">
      <c r="A102" s="32"/>
    </row>
    <row r="103" spans="1:2" ht="12.75">
      <c r="A103" s="32"/>
      <c r="B103" s="30" t="s">
        <v>197</v>
      </c>
    </row>
    <row r="104" spans="1:2" ht="12.75">
      <c r="A104" s="32"/>
      <c r="B104" s="30" t="s">
        <v>198</v>
      </c>
    </row>
    <row r="105" ht="12.75">
      <c r="A105" s="32"/>
    </row>
    <row r="106" spans="1:2" ht="12.75">
      <c r="A106" s="42" t="s">
        <v>199</v>
      </c>
      <c r="B106" s="30" t="s">
        <v>200</v>
      </c>
    </row>
    <row r="107" spans="1:2" ht="12.75">
      <c r="A107" s="32"/>
      <c r="B107" s="30" t="s">
        <v>201</v>
      </c>
    </row>
    <row r="108" ht="12.75">
      <c r="A108" s="32"/>
    </row>
    <row r="109" spans="1:2" ht="12.75">
      <c r="A109" s="32"/>
      <c r="B109" s="30" t="s">
        <v>202</v>
      </c>
    </row>
    <row r="110" ht="12.75">
      <c r="A110" s="32"/>
    </row>
    <row r="111" spans="1:2" ht="12.75">
      <c r="A111" s="42" t="s">
        <v>203</v>
      </c>
      <c r="B111" s="30" t="s">
        <v>204</v>
      </c>
    </row>
    <row r="112" ht="12.75">
      <c r="A112" s="42"/>
    </row>
    <row r="113" ht="12.75">
      <c r="A113" s="42"/>
    </row>
    <row r="114" spans="1:3" ht="12.75">
      <c r="A114" s="62" t="s">
        <v>205</v>
      </c>
      <c r="C114" s="63"/>
    </row>
    <row r="115" spans="1:3" ht="12.75">
      <c r="A115" s="62"/>
      <c r="C115" s="63"/>
    </row>
    <row r="116" spans="1:3" ht="12.75">
      <c r="A116" s="62"/>
      <c r="C116" s="63"/>
    </row>
    <row r="117" spans="1:3" ht="12.75">
      <c r="A117" s="62" t="s">
        <v>206</v>
      </c>
      <c r="C117" s="63"/>
    </row>
    <row r="118" spans="1:3" ht="12.75">
      <c r="A118" s="62" t="s">
        <v>207</v>
      </c>
      <c r="C118" s="63"/>
    </row>
    <row r="119" spans="1:3" ht="12.75">
      <c r="A119" s="62" t="s">
        <v>208</v>
      </c>
      <c r="C119" s="63"/>
    </row>
    <row r="120" spans="1:3" ht="12.75">
      <c r="A120" s="64"/>
      <c r="C120" s="63"/>
    </row>
    <row r="121" spans="1:3" ht="12.75">
      <c r="A121" s="62" t="s">
        <v>209</v>
      </c>
      <c r="C121" s="63"/>
    </row>
    <row r="122" ht="12.75">
      <c r="A122" s="65" t="s">
        <v>210</v>
      </c>
    </row>
    <row r="123" ht="12.75">
      <c r="A123" s="32"/>
    </row>
    <row r="124" spans="1:4" ht="12.75">
      <c r="A124" s="32"/>
      <c r="D124" s="63"/>
    </row>
    <row r="125" spans="1:4" ht="12.75">
      <c r="A125" s="32"/>
      <c r="D125" s="63"/>
    </row>
    <row r="126" spans="1:4" ht="12.75">
      <c r="A126" s="32"/>
      <c r="D126" s="63"/>
    </row>
    <row r="127" spans="1:4" ht="12.75">
      <c r="A127" s="32"/>
      <c r="D127" s="63"/>
    </row>
    <row r="128" spans="1:4" ht="12.75">
      <c r="A128" s="32"/>
      <c r="D128" s="63"/>
    </row>
    <row r="129" spans="1:4" ht="12.75">
      <c r="A129" s="32"/>
      <c r="D129" s="63"/>
    </row>
    <row r="130" spans="1:4" ht="12.75">
      <c r="A130" s="32"/>
      <c r="D130" s="63"/>
    </row>
    <row r="131" spans="1:4" ht="12.75">
      <c r="A131" s="32"/>
      <c r="D131" s="63"/>
    </row>
    <row r="132" ht="12.75">
      <c r="A132" s="32"/>
    </row>
    <row r="133" ht="12.75">
      <c r="A133" s="32"/>
    </row>
    <row r="134" ht="12.75">
      <c r="A134" s="32"/>
    </row>
    <row r="135" ht="12.75">
      <c r="A135" s="32"/>
    </row>
    <row r="136" ht="12.75">
      <c r="A136" s="32"/>
    </row>
    <row r="137" ht="12.75">
      <c r="A137" s="32"/>
    </row>
    <row r="138" ht="12.75">
      <c r="A138" s="32"/>
    </row>
    <row r="139" ht="12.75">
      <c r="A139" s="32"/>
    </row>
    <row r="140" ht="12.75">
      <c r="A140" s="32"/>
    </row>
    <row r="141" ht="12.75">
      <c r="A141" s="32"/>
    </row>
    <row r="142" ht="12.75">
      <c r="A142" s="32"/>
    </row>
    <row r="143" ht="12.75">
      <c r="A143" s="32"/>
    </row>
    <row r="144" ht="12.75">
      <c r="A144" s="32"/>
    </row>
    <row r="145" ht="12.75">
      <c r="A145" s="32"/>
    </row>
    <row r="146" ht="12.75">
      <c r="A146" s="32"/>
    </row>
    <row r="147" ht="12.75">
      <c r="A147" s="32"/>
    </row>
    <row r="148" ht="12.75">
      <c r="A148" s="32"/>
    </row>
    <row r="149" ht="12.75">
      <c r="A149" s="32"/>
    </row>
    <row r="150" ht="12.75">
      <c r="A150" s="32"/>
    </row>
    <row r="151" ht="12.75">
      <c r="A151" s="32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  <row r="185" ht="12.75">
      <c r="A185" s="32"/>
    </row>
    <row r="186" ht="12.75">
      <c r="A186" s="32"/>
    </row>
    <row r="187" ht="12.75">
      <c r="A187" s="32"/>
    </row>
    <row r="188" ht="12.75">
      <c r="A188" s="32"/>
    </row>
    <row r="189" ht="12.75">
      <c r="A189" s="32"/>
    </row>
    <row r="190" ht="12.75">
      <c r="A190" s="32"/>
    </row>
    <row r="191" ht="12.75">
      <c r="A191" s="32"/>
    </row>
    <row r="192" ht="12.75">
      <c r="A192" s="32"/>
    </row>
    <row r="193" ht="12.75">
      <c r="A193" s="32"/>
    </row>
    <row r="194" ht="12.75">
      <c r="A194" s="32"/>
    </row>
    <row r="195" ht="12.75">
      <c r="A195" s="32"/>
    </row>
    <row r="196" ht="12.75">
      <c r="A196" s="32"/>
    </row>
    <row r="197" ht="12.75">
      <c r="A197" s="32"/>
    </row>
    <row r="198" ht="12.75">
      <c r="A198" s="32"/>
    </row>
    <row r="199" ht="12.75">
      <c r="A199" s="32"/>
    </row>
    <row r="200" ht="12.75">
      <c r="A200" s="32"/>
    </row>
    <row r="201" ht="12.75">
      <c r="A201" s="32"/>
    </row>
    <row r="202" ht="12.75">
      <c r="A202" s="32"/>
    </row>
    <row r="203" ht="12.75">
      <c r="A203" s="32"/>
    </row>
    <row r="204" ht="12.75">
      <c r="A204" s="32"/>
    </row>
    <row r="205" ht="12.75">
      <c r="A205" s="32"/>
    </row>
    <row r="206" ht="12.75">
      <c r="A206" s="32"/>
    </row>
    <row r="207" ht="12.75">
      <c r="A207" s="32"/>
    </row>
    <row r="208" ht="12.75">
      <c r="A208" s="32"/>
    </row>
    <row r="209" ht="12.75">
      <c r="A209" s="32"/>
    </row>
    <row r="210" ht="12.75">
      <c r="A210" s="32"/>
    </row>
    <row r="211" ht="12.75">
      <c r="A211" s="32"/>
    </row>
    <row r="212" ht="12.75">
      <c r="A212" s="32"/>
    </row>
    <row r="213" ht="12.75">
      <c r="A213" s="32"/>
    </row>
    <row r="214" ht="12.75">
      <c r="A214" s="32"/>
    </row>
    <row r="215" ht="12.75">
      <c r="A215" s="32"/>
    </row>
    <row r="216" ht="12.75">
      <c r="A216" s="32"/>
    </row>
    <row r="217" ht="12.75">
      <c r="A217" s="32"/>
    </row>
    <row r="218" ht="12.75">
      <c r="A218" s="32"/>
    </row>
    <row r="219" ht="12.75">
      <c r="A219" s="32"/>
    </row>
    <row r="220" ht="12.75">
      <c r="A220" s="32"/>
    </row>
    <row r="221" ht="12.75">
      <c r="A221" s="32"/>
    </row>
    <row r="222" ht="12.75">
      <c r="A222" s="32"/>
    </row>
    <row r="223" ht="12.75">
      <c r="A223" s="32"/>
    </row>
    <row r="224" ht="12.75">
      <c r="A224" s="32"/>
    </row>
    <row r="225" ht="12.75">
      <c r="A225" s="32"/>
    </row>
    <row r="226" ht="12.75">
      <c r="A226" s="32"/>
    </row>
    <row r="227" ht="12.75">
      <c r="A227" s="32"/>
    </row>
    <row r="228" ht="12.75">
      <c r="A228" s="32"/>
    </row>
    <row r="229" ht="12.75">
      <c r="A229" s="32"/>
    </row>
    <row r="230" ht="12.75">
      <c r="A230" s="32"/>
    </row>
    <row r="231" ht="12.75">
      <c r="A231" s="32"/>
    </row>
    <row r="232" ht="12.75">
      <c r="A232" s="32"/>
    </row>
    <row r="233" ht="12.75">
      <c r="A233" s="32"/>
    </row>
    <row r="234" ht="12.75">
      <c r="A234" s="32"/>
    </row>
    <row r="235" ht="12.75">
      <c r="A235" s="32"/>
    </row>
    <row r="236" ht="12.75">
      <c r="A236" s="32"/>
    </row>
    <row r="237" ht="12.75">
      <c r="A237" s="32"/>
    </row>
    <row r="238" ht="12.75">
      <c r="A238" s="32"/>
    </row>
    <row r="239" ht="12.75">
      <c r="A239" s="32"/>
    </row>
    <row r="240" ht="12.75">
      <c r="A240" s="32"/>
    </row>
    <row r="241" ht="12.75">
      <c r="A241" s="32"/>
    </row>
    <row r="242" ht="12.75">
      <c r="A242" s="32"/>
    </row>
    <row r="243" ht="12.75">
      <c r="A243" s="32"/>
    </row>
    <row r="244" ht="12.75">
      <c r="A244" s="32"/>
    </row>
    <row r="245" ht="12.75">
      <c r="A245" s="32"/>
    </row>
    <row r="246" ht="12.75">
      <c r="A246" s="32"/>
    </row>
    <row r="247" ht="12.75">
      <c r="A247" s="32"/>
    </row>
    <row r="248" ht="12.75">
      <c r="A248" s="32"/>
    </row>
    <row r="249" ht="12.75">
      <c r="A249" s="32"/>
    </row>
    <row r="250" ht="12.75">
      <c r="A250" s="32"/>
    </row>
    <row r="251" ht="12.75">
      <c r="A251" s="32"/>
    </row>
    <row r="252" ht="12.75">
      <c r="A252" s="32"/>
    </row>
    <row r="253" ht="12.75">
      <c r="A253" s="32"/>
    </row>
    <row r="254" ht="12.75">
      <c r="A254" s="32"/>
    </row>
    <row r="255" ht="12.75">
      <c r="A255" s="32"/>
    </row>
    <row r="256" ht="12.75">
      <c r="A256" s="32"/>
    </row>
    <row r="257" ht="12.75">
      <c r="A257" s="32"/>
    </row>
    <row r="258" ht="12.75">
      <c r="A258" s="32"/>
    </row>
    <row r="259" ht="12.75">
      <c r="A259" s="32"/>
    </row>
    <row r="260" ht="12.75">
      <c r="A260" s="32"/>
    </row>
    <row r="261" ht="12.75">
      <c r="A261" s="32"/>
    </row>
    <row r="262" ht="12.75">
      <c r="A262" s="32"/>
    </row>
    <row r="263" ht="12.75">
      <c r="A263" s="32"/>
    </row>
    <row r="264" ht="12.75">
      <c r="A264" s="32"/>
    </row>
    <row r="265" ht="12.75">
      <c r="A265" s="32"/>
    </row>
    <row r="266" ht="12.75">
      <c r="A266" s="32"/>
    </row>
    <row r="267" ht="12.75">
      <c r="A267" s="32"/>
    </row>
    <row r="268" ht="12.75">
      <c r="A268" s="32"/>
    </row>
    <row r="269" ht="12.75">
      <c r="A269" s="32"/>
    </row>
    <row r="270" ht="12.75">
      <c r="A270" s="32"/>
    </row>
    <row r="271" ht="12.75">
      <c r="A271" s="32"/>
    </row>
    <row r="272" ht="12.75">
      <c r="A272" s="32"/>
    </row>
    <row r="273" ht="12.75">
      <c r="A273" s="32"/>
    </row>
    <row r="274" ht="12.75">
      <c r="A274" s="32"/>
    </row>
    <row r="275" ht="12.75">
      <c r="A275" s="32"/>
    </row>
    <row r="276" ht="12.75">
      <c r="A276" s="32"/>
    </row>
    <row r="277" ht="12.75">
      <c r="A277" s="32"/>
    </row>
    <row r="278" ht="12.75">
      <c r="A278" s="32"/>
    </row>
    <row r="279" ht="12.75">
      <c r="A279" s="32"/>
    </row>
    <row r="280" ht="12.75">
      <c r="A280" s="32"/>
    </row>
    <row r="281" ht="12.75">
      <c r="A281" s="32"/>
    </row>
    <row r="282" ht="12.75">
      <c r="A282" s="32"/>
    </row>
    <row r="283" ht="12.75">
      <c r="A283" s="32"/>
    </row>
    <row r="284" ht="12.75">
      <c r="A284" s="32"/>
    </row>
    <row r="285" ht="12.75">
      <c r="A285" s="32"/>
    </row>
    <row r="286" ht="12.75">
      <c r="A286" s="32"/>
    </row>
    <row r="287" ht="12.75">
      <c r="A287" s="32"/>
    </row>
    <row r="288" ht="12.75">
      <c r="A288" s="32"/>
    </row>
    <row r="289" ht="12.75">
      <c r="A289" s="32"/>
    </row>
    <row r="290" ht="12.75">
      <c r="A290" s="32"/>
    </row>
    <row r="291" ht="12.75">
      <c r="A291" s="32"/>
    </row>
    <row r="292" ht="12.75">
      <c r="A292" s="32"/>
    </row>
    <row r="293" ht="12.75">
      <c r="A293" s="32"/>
    </row>
    <row r="294" ht="12.75">
      <c r="A294" s="32"/>
    </row>
    <row r="295" ht="12.75">
      <c r="A295" s="32"/>
    </row>
    <row r="296" ht="12.75">
      <c r="A296" s="32"/>
    </row>
    <row r="297" ht="12.75">
      <c r="A297" s="32"/>
    </row>
    <row r="298" ht="12.75">
      <c r="A298" s="32"/>
    </row>
    <row r="299" ht="12.75">
      <c r="A299" s="32"/>
    </row>
    <row r="300" ht="12.75">
      <c r="A300" s="32"/>
    </row>
    <row r="301" ht="12.75">
      <c r="A301" s="32"/>
    </row>
    <row r="302" ht="12.75">
      <c r="A302" s="32"/>
    </row>
    <row r="303" ht="12.75">
      <c r="A303" s="32"/>
    </row>
    <row r="304" ht="12.75">
      <c r="A304" s="32"/>
    </row>
    <row r="305" ht="12.75">
      <c r="A305" s="32"/>
    </row>
    <row r="306" ht="12.75">
      <c r="A306" s="32"/>
    </row>
    <row r="307" ht="12.75">
      <c r="A307" s="32"/>
    </row>
    <row r="308" ht="12.75">
      <c r="A308" s="32"/>
    </row>
    <row r="309" ht="12.75">
      <c r="A309" s="32"/>
    </row>
    <row r="310" ht="12.75">
      <c r="A310" s="32"/>
    </row>
    <row r="311" ht="12.75">
      <c r="A311" s="32"/>
    </row>
    <row r="312" ht="12.75">
      <c r="A312" s="32"/>
    </row>
    <row r="313" ht="12.75">
      <c r="A313" s="32"/>
    </row>
    <row r="314" ht="12.75">
      <c r="A314" s="32"/>
    </row>
    <row r="315" ht="12.75">
      <c r="A315" s="32"/>
    </row>
    <row r="316" ht="12.75">
      <c r="A316" s="32"/>
    </row>
    <row r="317" ht="12.75">
      <c r="A317" s="32"/>
    </row>
    <row r="318" ht="12.75">
      <c r="A318" s="32"/>
    </row>
    <row r="319" ht="12.75">
      <c r="A319" s="32"/>
    </row>
    <row r="320" ht="12.75">
      <c r="A320" s="32"/>
    </row>
    <row r="321" ht="12.75">
      <c r="A321" s="32"/>
    </row>
    <row r="322" ht="12.75">
      <c r="A322" s="32"/>
    </row>
    <row r="323" ht="12.75">
      <c r="A323" s="32"/>
    </row>
    <row r="324" ht="12.75">
      <c r="A324" s="32"/>
    </row>
    <row r="325" ht="12.75">
      <c r="A325" s="32"/>
    </row>
    <row r="326" ht="12.75">
      <c r="A326" s="32"/>
    </row>
    <row r="327" ht="12.75">
      <c r="A327" s="32"/>
    </row>
    <row r="328" ht="12.75">
      <c r="A328" s="32"/>
    </row>
    <row r="329" ht="12.75">
      <c r="A329" s="32"/>
    </row>
    <row r="330" ht="12.75">
      <c r="A330" s="32"/>
    </row>
    <row r="331" ht="12.75">
      <c r="A331" s="32"/>
    </row>
    <row r="332" ht="12.75">
      <c r="A332" s="32"/>
    </row>
    <row r="333" ht="12.75">
      <c r="A333" s="32"/>
    </row>
    <row r="334" ht="12.75">
      <c r="A334" s="32"/>
    </row>
    <row r="335" ht="12.75">
      <c r="A335" s="32"/>
    </row>
    <row r="336" ht="12.75">
      <c r="A336" s="32"/>
    </row>
    <row r="337" ht="12.75">
      <c r="A337" s="32"/>
    </row>
    <row r="338" ht="12.75">
      <c r="A338" s="32"/>
    </row>
    <row r="339" ht="12.75">
      <c r="A339" s="32"/>
    </row>
    <row r="340" ht="12.75">
      <c r="A340" s="32"/>
    </row>
    <row r="341" ht="12.75">
      <c r="A341" s="32"/>
    </row>
    <row r="342" ht="12.75">
      <c r="A342" s="32"/>
    </row>
    <row r="343" ht="12.75">
      <c r="A343" s="32"/>
    </row>
    <row r="344" ht="12.75">
      <c r="A344" s="32"/>
    </row>
    <row r="345" ht="12.75">
      <c r="A345" s="32"/>
    </row>
    <row r="346" ht="12.75">
      <c r="A346" s="32"/>
    </row>
    <row r="347" ht="12.75">
      <c r="A347" s="32"/>
    </row>
    <row r="348" ht="12.75">
      <c r="A348" s="32"/>
    </row>
    <row r="349" ht="12.75">
      <c r="A349" s="32"/>
    </row>
    <row r="350" ht="12.75">
      <c r="A350" s="32"/>
    </row>
    <row r="351" ht="12.75">
      <c r="A351" s="32"/>
    </row>
    <row r="352" ht="12.75">
      <c r="A352" s="32"/>
    </row>
    <row r="353" ht="12.75">
      <c r="A353" s="32"/>
    </row>
    <row r="354" ht="12.75">
      <c r="A354" s="32"/>
    </row>
    <row r="355" ht="12.75">
      <c r="A355" s="32"/>
    </row>
    <row r="356" ht="12.75">
      <c r="A356" s="32"/>
    </row>
    <row r="357" ht="12.75">
      <c r="A357" s="32"/>
    </row>
    <row r="358" ht="12.75">
      <c r="A358" s="32"/>
    </row>
    <row r="359" ht="12.75">
      <c r="A359" s="32"/>
    </row>
    <row r="360" ht="12.75">
      <c r="A360" s="32"/>
    </row>
    <row r="361" ht="12.75">
      <c r="A361" s="32"/>
    </row>
    <row r="362" ht="12.75">
      <c r="A362" s="32"/>
    </row>
    <row r="363" ht="12.75">
      <c r="A363" s="32"/>
    </row>
    <row r="364" ht="12.75">
      <c r="A364" s="32"/>
    </row>
    <row r="365" ht="12.75">
      <c r="A365" s="32"/>
    </row>
    <row r="366" ht="12.75">
      <c r="A366" s="32"/>
    </row>
    <row r="367" ht="12.75">
      <c r="A367" s="32"/>
    </row>
    <row r="368" ht="12.75">
      <c r="A368" s="32"/>
    </row>
    <row r="369" ht="12.75">
      <c r="A369" s="32"/>
    </row>
    <row r="370" ht="12.75">
      <c r="A370" s="32"/>
    </row>
    <row r="371" ht="12.75">
      <c r="A371" s="32"/>
    </row>
    <row r="372" ht="12.75">
      <c r="A372" s="32"/>
    </row>
    <row r="373" ht="12.75">
      <c r="A373" s="32"/>
    </row>
    <row r="374" ht="12.75">
      <c r="A374" s="32"/>
    </row>
    <row r="375" ht="12.75">
      <c r="A375" s="32"/>
    </row>
    <row r="376" ht="12.75">
      <c r="A376" s="32"/>
    </row>
    <row r="377" ht="12.75">
      <c r="A377" s="32"/>
    </row>
    <row r="378" ht="12.75">
      <c r="A378" s="32"/>
    </row>
    <row r="379" ht="12.75">
      <c r="A379" s="32"/>
    </row>
    <row r="380" ht="12.75">
      <c r="A380" s="32"/>
    </row>
    <row r="381" ht="12.75">
      <c r="A381" s="32"/>
    </row>
    <row r="382" ht="12.75">
      <c r="A382" s="32"/>
    </row>
    <row r="383" ht="12.75">
      <c r="A383" s="32"/>
    </row>
    <row r="384" ht="12.75">
      <c r="A384" s="32"/>
    </row>
    <row r="385" ht="12.75">
      <c r="A385" s="32"/>
    </row>
    <row r="386" ht="12.75">
      <c r="A386" s="32"/>
    </row>
    <row r="387" ht="12.75">
      <c r="A387" s="32"/>
    </row>
    <row r="388" ht="12.75">
      <c r="A388" s="32"/>
    </row>
    <row r="389" ht="12.75">
      <c r="A389" s="32"/>
    </row>
    <row r="390" ht="12.75">
      <c r="A390" s="32"/>
    </row>
    <row r="391" ht="12.75">
      <c r="A391" s="32"/>
    </row>
    <row r="392" ht="12.75">
      <c r="A392" s="32"/>
    </row>
    <row r="393" ht="12.75">
      <c r="A393" s="32"/>
    </row>
    <row r="394" ht="12.75">
      <c r="A394" s="32"/>
    </row>
    <row r="395" ht="12.75">
      <c r="A395" s="32"/>
    </row>
    <row r="396" ht="12.75">
      <c r="A396" s="32"/>
    </row>
    <row r="397" ht="12.75">
      <c r="A397" s="32"/>
    </row>
    <row r="398" ht="12.75">
      <c r="A398" s="32"/>
    </row>
    <row r="399" ht="12.75">
      <c r="A399" s="32"/>
    </row>
    <row r="400" ht="12.75">
      <c r="A400" s="32"/>
    </row>
    <row r="401" ht="12.75">
      <c r="A401" s="32"/>
    </row>
    <row r="402" ht="12.75">
      <c r="A402" s="32"/>
    </row>
    <row r="403" ht="12.75">
      <c r="A403" s="32"/>
    </row>
    <row r="404" ht="12.75">
      <c r="A404" s="32"/>
    </row>
    <row r="405" ht="12.75">
      <c r="A405" s="32"/>
    </row>
    <row r="406" ht="12.75">
      <c r="A406" s="32"/>
    </row>
    <row r="407" ht="12.75">
      <c r="A407" s="32"/>
    </row>
    <row r="408" ht="12.75">
      <c r="A408" s="32"/>
    </row>
    <row r="409" ht="12.75">
      <c r="A409" s="32"/>
    </row>
    <row r="410" ht="12.75">
      <c r="A410" s="32"/>
    </row>
    <row r="411" ht="12.75">
      <c r="A411" s="32"/>
    </row>
    <row r="412" ht="12.75">
      <c r="A412" s="32"/>
    </row>
    <row r="413" ht="12.75">
      <c r="A413" s="32"/>
    </row>
    <row r="414" ht="12.75">
      <c r="A414" s="32"/>
    </row>
    <row r="415" ht="12.75">
      <c r="A415" s="32"/>
    </row>
    <row r="416" ht="12.75">
      <c r="A416" s="32"/>
    </row>
    <row r="417" ht="12.75">
      <c r="A417" s="32"/>
    </row>
    <row r="418" ht="12.75">
      <c r="A418" s="32"/>
    </row>
    <row r="419" ht="12.75">
      <c r="A419" s="32"/>
    </row>
    <row r="420" ht="12.75">
      <c r="A420" s="32"/>
    </row>
    <row r="421" ht="12.75">
      <c r="A421" s="32"/>
    </row>
    <row r="422" ht="12.75">
      <c r="A422" s="32"/>
    </row>
    <row r="423" ht="12.75">
      <c r="A423" s="32"/>
    </row>
    <row r="424" ht="12.75">
      <c r="A424" s="32"/>
    </row>
    <row r="425" ht="12.75">
      <c r="A425" s="32"/>
    </row>
    <row r="426" ht="12.75">
      <c r="A426" s="32"/>
    </row>
    <row r="427" ht="12.75">
      <c r="A427" s="32"/>
    </row>
    <row r="428" ht="12.75">
      <c r="A428" s="32"/>
    </row>
    <row r="429" ht="12.75">
      <c r="A429" s="32"/>
    </row>
    <row r="430" ht="12.75">
      <c r="A430" s="32"/>
    </row>
    <row r="431" ht="12.75">
      <c r="A431" s="32"/>
    </row>
    <row r="432" ht="12.75">
      <c r="A432" s="32"/>
    </row>
    <row r="433" ht="12.75">
      <c r="A433" s="32"/>
    </row>
    <row r="434" ht="12.75">
      <c r="A434" s="32"/>
    </row>
    <row r="435" ht="12.75">
      <c r="A435" s="32"/>
    </row>
    <row r="436" ht="12.75">
      <c r="A436" s="32"/>
    </row>
    <row r="437" ht="12.75">
      <c r="A437" s="32"/>
    </row>
    <row r="438" ht="12.75">
      <c r="A438" s="32"/>
    </row>
    <row r="439" ht="12.75">
      <c r="A439" s="32"/>
    </row>
    <row r="440" ht="12.75">
      <c r="A440" s="32"/>
    </row>
    <row r="441" ht="12.75">
      <c r="A441" s="32"/>
    </row>
    <row r="442" ht="12.75">
      <c r="A442" s="32"/>
    </row>
    <row r="443" ht="12.75">
      <c r="A443" s="32"/>
    </row>
    <row r="444" ht="12.75">
      <c r="A444" s="32"/>
    </row>
    <row r="445" ht="12.75">
      <c r="A445" s="32"/>
    </row>
    <row r="446" ht="12.75">
      <c r="A446" s="32"/>
    </row>
    <row r="447" ht="12.75">
      <c r="A447" s="32"/>
    </row>
    <row r="448" ht="12.75">
      <c r="A448" s="32"/>
    </row>
    <row r="449" ht="12.75">
      <c r="A449" s="32"/>
    </row>
    <row r="450" ht="12.75">
      <c r="A450" s="32"/>
    </row>
    <row r="451" ht="12.75">
      <c r="A451" s="32"/>
    </row>
    <row r="452" ht="12.75">
      <c r="A452" s="32"/>
    </row>
    <row r="453" ht="12.75">
      <c r="A453" s="32"/>
    </row>
    <row r="454" ht="12.75">
      <c r="A454" s="32"/>
    </row>
    <row r="455" ht="12.75">
      <c r="A455" s="32"/>
    </row>
    <row r="456" ht="12.75">
      <c r="A456" s="32"/>
    </row>
    <row r="457" ht="12.75">
      <c r="A457" s="32"/>
    </row>
    <row r="458" ht="12.75">
      <c r="A458" s="32"/>
    </row>
    <row r="459" ht="12.75">
      <c r="A459" s="32"/>
    </row>
    <row r="460" ht="12.75">
      <c r="A460" s="32"/>
    </row>
    <row r="461" ht="12.75">
      <c r="A461" s="32"/>
    </row>
    <row r="462" ht="12.75">
      <c r="A462" s="32"/>
    </row>
    <row r="463" ht="12.75">
      <c r="A463" s="32"/>
    </row>
    <row r="464" ht="12.75">
      <c r="A464" s="32"/>
    </row>
    <row r="465" ht="12.75">
      <c r="A465" s="32"/>
    </row>
    <row r="466" ht="12.75">
      <c r="A466" s="32"/>
    </row>
    <row r="467" ht="12.75">
      <c r="A467" s="32"/>
    </row>
    <row r="468" ht="12.75">
      <c r="A468" s="32"/>
    </row>
    <row r="469" ht="12.75">
      <c r="A469" s="32"/>
    </row>
    <row r="470" ht="12.75">
      <c r="A470" s="32"/>
    </row>
    <row r="471" ht="12.75">
      <c r="A471" s="32"/>
    </row>
    <row r="472" ht="12.75">
      <c r="A472" s="32"/>
    </row>
    <row r="473" ht="12.75">
      <c r="A473" s="32"/>
    </row>
    <row r="474" ht="12.75">
      <c r="A474" s="32"/>
    </row>
    <row r="475" ht="12.75">
      <c r="A475" s="32"/>
    </row>
    <row r="476" ht="12.75">
      <c r="A476" s="32"/>
    </row>
    <row r="477" ht="12.75">
      <c r="A477" s="32"/>
    </row>
    <row r="478" ht="12.75">
      <c r="A478" s="32"/>
    </row>
    <row r="479" ht="12.75">
      <c r="A479" s="32"/>
    </row>
    <row r="480" ht="12.75">
      <c r="A480" s="32"/>
    </row>
    <row r="481" ht="12.75">
      <c r="A481" s="32"/>
    </row>
    <row r="482" ht="12.75">
      <c r="A482" s="32"/>
    </row>
    <row r="483" ht="12.75">
      <c r="A483" s="32"/>
    </row>
    <row r="484" ht="12.75">
      <c r="A484" s="32"/>
    </row>
    <row r="485" ht="12.75">
      <c r="A485" s="32"/>
    </row>
    <row r="486" ht="12.75">
      <c r="A486" s="32"/>
    </row>
    <row r="487" ht="12.75">
      <c r="A487" s="32"/>
    </row>
    <row r="488" ht="12.75">
      <c r="A488" s="32"/>
    </row>
    <row r="489" ht="12.75">
      <c r="A489" s="32"/>
    </row>
    <row r="490" ht="12.75">
      <c r="A490" s="32"/>
    </row>
    <row r="491" ht="12.75">
      <c r="A491" s="32"/>
    </row>
    <row r="492" ht="12.75">
      <c r="A492" s="32"/>
    </row>
    <row r="493" ht="12.75">
      <c r="A493" s="32"/>
    </row>
    <row r="494" ht="12.75">
      <c r="A494" s="32"/>
    </row>
    <row r="495" ht="12.75">
      <c r="A495" s="32"/>
    </row>
    <row r="496" ht="12.75">
      <c r="A496" s="32"/>
    </row>
    <row r="497" ht="12.75">
      <c r="A497" s="32"/>
    </row>
    <row r="498" ht="12.75">
      <c r="A498" s="32"/>
    </row>
    <row r="499" ht="12.75">
      <c r="A499" s="32"/>
    </row>
    <row r="500" ht="12.75">
      <c r="A500" s="32"/>
    </row>
    <row r="501" ht="12.75">
      <c r="A501" s="32"/>
    </row>
    <row r="502" ht="12.75">
      <c r="A502" s="32"/>
    </row>
    <row r="503" ht="12.75">
      <c r="A503" s="32"/>
    </row>
    <row r="504" ht="12.75">
      <c r="A504" s="32"/>
    </row>
    <row r="505" ht="12.75">
      <c r="A505" s="32"/>
    </row>
    <row r="506" ht="12.75">
      <c r="A506" s="32"/>
    </row>
    <row r="507" ht="12.75">
      <c r="A507" s="32"/>
    </row>
    <row r="508" ht="12.75">
      <c r="A508" s="32"/>
    </row>
    <row r="509" ht="12.75">
      <c r="A509" s="32"/>
    </row>
    <row r="510" ht="12.75">
      <c r="A510" s="32"/>
    </row>
    <row r="511" ht="12.75">
      <c r="A511" s="32"/>
    </row>
    <row r="512" ht="12.75">
      <c r="A512" s="32"/>
    </row>
    <row r="513" ht="12.75">
      <c r="A513" s="32"/>
    </row>
    <row r="514" ht="12.75">
      <c r="A514" s="32"/>
    </row>
    <row r="515" ht="12.75">
      <c r="A515" s="32"/>
    </row>
    <row r="516" ht="12.75">
      <c r="A516" s="32"/>
    </row>
    <row r="517" ht="12.75">
      <c r="A517" s="32"/>
    </row>
    <row r="518" ht="12.75">
      <c r="A518" s="32"/>
    </row>
    <row r="519" ht="12.75">
      <c r="A519" s="32"/>
    </row>
    <row r="520" ht="12.75">
      <c r="A520" s="32"/>
    </row>
    <row r="521" ht="12.75">
      <c r="A521" s="32"/>
    </row>
    <row r="522" ht="12.75">
      <c r="A522" s="32"/>
    </row>
    <row r="523" ht="12.75">
      <c r="A523" s="32"/>
    </row>
    <row r="524" ht="12.75">
      <c r="A524" s="32"/>
    </row>
    <row r="525" ht="12.75">
      <c r="A525" s="32"/>
    </row>
    <row r="526" ht="12.75">
      <c r="A526" s="32"/>
    </row>
    <row r="527" ht="12.75">
      <c r="A527" s="32"/>
    </row>
    <row r="528" ht="12.75">
      <c r="A528" s="32"/>
    </row>
    <row r="529" ht="12.75">
      <c r="A529" s="32"/>
    </row>
    <row r="530" ht="12.75">
      <c r="A530" s="32"/>
    </row>
    <row r="531" ht="12.75">
      <c r="A531" s="32"/>
    </row>
    <row r="532" ht="12.75">
      <c r="A532" s="32"/>
    </row>
    <row r="533" ht="12.75">
      <c r="A533" s="32"/>
    </row>
    <row r="534" ht="12.75">
      <c r="A534" s="32"/>
    </row>
    <row r="535" ht="12.75">
      <c r="A535" s="32"/>
    </row>
    <row r="536" ht="12.75">
      <c r="A536" s="32"/>
    </row>
    <row r="537" ht="12.75">
      <c r="A537" s="32"/>
    </row>
    <row r="538" ht="12.75">
      <c r="A538" s="32"/>
    </row>
    <row r="539" ht="12.75">
      <c r="A539" s="32"/>
    </row>
    <row r="540" ht="12.75">
      <c r="A540" s="32"/>
    </row>
    <row r="541" ht="12.75">
      <c r="A541" s="32"/>
    </row>
    <row r="542" ht="12.75">
      <c r="A542" s="32"/>
    </row>
    <row r="543" ht="12.75">
      <c r="A543" s="32"/>
    </row>
    <row r="544" ht="12.75">
      <c r="A544" s="32"/>
    </row>
    <row r="545" ht="12.75">
      <c r="A545" s="32"/>
    </row>
    <row r="546" ht="12.75">
      <c r="A546" s="32"/>
    </row>
    <row r="547" ht="12.75">
      <c r="A547" s="32"/>
    </row>
    <row r="548" ht="12.75">
      <c r="A548" s="32"/>
    </row>
    <row r="549" ht="12.75">
      <c r="A549" s="32"/>
    </row>
    <row r="550" ht="12.75">
      <c r="A550" s="32"/>
    </row>
    <row r="551" ht="12.75">
      <c r="A551" s="32"/>
    </row>
    <row r="552" ht="12.75">
      <c r="A552" s="32"/>
    </row>
    <row r="553" ht="12.75">
      <c r="A553" s="32"/>
    </row>
    <row r="554" ht="12.75">
      <c r="A554" s="32"/>
    </row>
    <row r="555" ht="12.75">
      <c r="A555" s="32"/>
    </row>
    <row r="556" ht="12.75">
      <c r="A556" s="32"/>
    </row>
    <row r="557" ht="12.75">
      <c r="A557" s="32"/>
    </row>
    <row r="558" ht="12.75">
      <c r="A558" s="32"/>
    </row>
    <row r="559" ht="12.75">
      <c r="A559" s="32"/>
    </row>
    <row r="560" ht="12.75">
      <c r="A560" s="32"/>
    </row>
    <row r="561" ht="12.75">
      <c r="A561" s="32"/>
    </row>
    <row r="562" ht="12.75">
      <c r="A562" s="32"/>
    </row>
    <row r="563" ht="12.75">
      <c r="A563" s="32"/>
    </row>
    <row r="564" ht="12.75">
      <c r="A564" s="32"/>
    </row>
    <row r="565" ht="12.75">
      <c r="A565" s="32"/>
    </row>
    <row r="566" ht="12.75">
      <c r="A566" s="32"/>
    </row>
    <row r="567" ht="12.75">
      <c r="A567" s="32"/>
    </row>
    <row r="568" ht="12.75">
      <c r="A568" s="32"/>
    </row>
    <row r="569" ht="12.75">
      <c r="A569" s="32"/>
    </row>
    <row r="570" ht="12.75">
      <c r="A570" s="32"/>
    </row>
    <row r="571" ht="12.75">
      <c r="A571" s="32"/>
    </row>
    <row r="572" ht="12.75">
      <c r="A572" s="32"/>
    </row>
    <row r="573" ht="12.75">
      <c r="A573" s="32"/>
    </row>
    <row r="574" ht="12.75">
      <c r="A574" s="32"/>
    </row>
    <row r="575" ht="12.75">
      <c r="A575" s="32"/>
    </row>
    <row r="576" ht="12.75">
      <c r="A576" s="32"/>
    </row>
    <row r="577" ht="12.75">
      <c r="A577" s="32"/>
    </row>
    <row r="578" ht="12.75">
      <c r="A578" s="32"/>
    </row>
    <row r="579" ht="12.75">
      <c r="A579" s="32"/>
    </row>
    <row r="580" ht="12.75">
      <c r="A580" s="32"/>
    </row>
    <row r="581" ht="12.75">
      <c r="A581" s="32"/>
    </row>
    <row r="582" ht="12.75">
      <c r="A582" s="32"/>
    </row>
    <row r="583" ht="12.75">
      <c r="A583" s="32"/>
    </row>
    <row r="584" ht="12.75">
      <c r="A584" s="32"/>
    </row>
    <row r="585" ht="12.75">
      <c r="A585" s="32"/>
    </row>
    <row r="586" ht="12.75">
      <c r="A586" s="32"/>
    </row>
    <row r="587" ht="12.75">
      <c r="A587" s="32"/>
    </row>
    <row r="588" ht="12.75">
      <c r="A588" s="32"/>
    </row>
    <row r="589" ht="12.75">
      <c r="A589" s="32"/>
    </row>
    <row r="590" ht="12.75">
      <c r="A590" s="32"/>
    </row>
    <row r="591" ht="12.75">
      <c r="A591" s="32"/>
    </row>
    <row r="592" ht="12.75">
      <c r="A592" s="32"/>
    </row>
    <row r="593" ht="12.75">
      <c r="A593" s="32"/>
    </row>
    <row r="594" ht="12.75">
      <c r="A594" s="32"/>
    </row>
    <row r="595" ht="12.75">
      <c r="A595" s="32"/>
    </row>
    <row r="596" ht="12.75">
      <c r="A596" s="32"/>
    </row>
    <row r="597" ht="12.75">
      <c r="A597" s="32"/>
    </row>
    <row r="598" ht="12.75">
      <c r="A598" s="32"/>
    </row>
    <row r="599" ht="12.75">
      <c r="A599" s="32"/>
    </row>
    <row r="600" ht="12.75">
      <c r="A600" s="32"/>
    </row>
    <row r="601" ht="12.75">
      <c r="A601" s="32"/>
    </row>
    <row r="602" ht="12.75">
      <c r="A602" s="32"/>
    </row>
    <row r="603" ht="12.75">
      <c r="A603" s="32"/>
    </row>
    <row r="604" ht="12.75">
      <c r="A604" s="32"/>
    </row>
    <row r="605" ht="12.75">
      <c r="A605" s="32"/>
    </row>
    <row r="606" ht="12.75">
      <c r="A606" s="32"/>
    </row>
    <row r="607" ht="12.75">
      <c r="A607" s="32"/>
    </row>
    <row r="608" ht="12.75">
      <c r="A608" s="32"/>
    </row>
    <row r="609" ht="12.75">
      <c r="A609" s="32"/>
    </row>
    <row r="610" ht="12.75">
      <c r="A610" s="32"/>
    </row>
    <row r="611" ht="12.75">
      <c r="A611" s="32"/>
    </row>
    <row r="612" ht="12.75">
      <c r="A612" s="32"/>
    </row>
    <row r="613" ht="12.75">
      <c r="A613" s="32"/>
    </row>
    <row r="614" ht="12.75">
      <c r="A614" s="32"/>
    </row>
    <row r="615" ht="12.75">
      <c r="A615" s="32"/>
    </row>
    <row r="616" ht="12.75">
      <c r="A616" s="32"/>
    </row>
    <row r="617" ht="12.75">
      <c r="A617" s="32"/>
    </row>
    <row r="618" ht="12.75">
      <c r="A618" s="32"/>
    </row>
    <row r="619" ht="12.75">
      <c r="A619" s="32"/>
    </row>
    <row r="620" ht="12.75">
      <c r="A620" s="32"/>
    </row>
    <row r="621" ht="12.75">
      <c r="A621" s="32"/>
    </row>
    <row r="622" ht="12.75">
      <c r="A622" s="32"/>
    </row>
    <row r="623" ht="12.75">
      <c r="A623" s="32"/>
    </row>
    <row r="624" ht="12.75">
      <c r="A624" s="32"/>
    </row>
    <row r="625" ht="12.75">
      <c r="A625" s="32"/>
    </row>
    <row r="626" ht="12.75">
      <c r="A626" s="32"/>
    </row>
    <row r="627" ht="12.75">
      <c r="A627" s="32"/>
    </row>
    <row r="628" ht="12.75">
      <c r="A628" s="32"/>
    </row>
    <row r="629" ht="12.75">
      <c r="A629" s="32"/>
    </row>
    <row r="630" ht="12.75">
      <c r="A630" s="32"/>
    </row>
    <row r="631" ht="12.75">
      <c r="A631" s="32"/>
    </row>
    <row r="632" ht="12.75">
      <c r="A632" s="32"/>
    </row>
    <row r="633" ht="12.75">
      <c r="A633" s="32"/>
    </row>
    <row r="634" ht="12.75">
      <c r="A634" s="32"/>
    </row>
    <row r="635" ht="12.75">
      <c r="A635" s="32"/>
    </row>
    <row r="636" ht="12.75">
      <c r="A636" s="32"/>
    </row>
    <row r="637" ht="12.75">
      <c r="A637" s="32"/>
    </row>
    <row r="638" ht="12.75">
      <c r="A638" s="32"/>
    </row>
    <row r="639" ht="12.75">
      <c r="A639" s="32"/>
    </row>
    <row r="640" ht="12.75">
      <c r="A640" s="32"/>
    </row>
    <row r="641" ht="12.75">
      <c r="A641" s="32"/>
    </row>
    <row r="642" ht="12.75">
      <c r="A642" s="32"/>
    </row>
    <row r="643" ht="12.75">
      <c r="A643" s="32"/>
    </row>
    <row r="644" ht="12.75">
      <c r="A644" s="32"/>
    </row>
    <row r="645" ht="12.75">
      <c r="A645" s="32"/>
    </row>
    <row r="646" ht="12.75">
      <c r="A646" s="32"/>
    </row>
    <row r="647" ht="12.75">
      <c r="A647" s="32"/>
    </row>
    <row r="648" ht="12.75">
      <c r="A648" s="32"/>
    </row>
    <row r="649" ht="12.75">
      <c r="A649" s="32"/>
    </row>
    <row r="650" ht="12.75">
      <c r="A650" s="32"/>
    </row>
    <row r="651" ht="12.75">
      <c r="A651" s="32"/>
    </row>
    <row r="652" ht="12.75">
      <c r="A652" s="32"/>
    </row>
    <row r="653" ht="12.75">
      <c r="A653" s="32"/>
    </row>
    <row r="654" ht="12.75">
      <c r="A654" s="32"/>
    </row>
    <row r="655" ht="12.75">
      <c r="A655" s="32"/>
    </row>
    <row r="656" ht="12.75">
      <c r="A656" s="32"/>
    </row>
    <row r="657" ht="12.75">
      <c r="A657" s="32"/>
    </row>
    <row r="658" ht="12.75">
      <c r="A658" s="32"/>
    </row>
    <row r="659" ht="12.75">
      <c r="A659" s="32"/>
    </row>
    <row r="660" ht="12.75">
      <c r="A660" s="32"/>
    </row>
    <row r="661" ht="12.75">
      <c r="A661" s="32"/>
    </row>
    <row r="662" ht="12.75">
      <c r="A662" s="32"/>
    </row>
    <row r="663" ht="12.75">
      <c r="A663" s="32"/>
    </row>
    <row r="664" ht="12.75">
      <c r="A664" s="32"/>
    </row>
    <row r="665" ht="12.75">
      <c r="A665" s="32"/>
    </row>
    <row r="666" ht="12.75">
      <c r="A666" s="32"/>
    </row>
    <row r="667" ht="12.75">
      <c r="A667" s="32"/>
    </row>
    <row r="668" ht="12.75">
      <c r="A668" s="32"/>
    </row>
    <row r="669" ht="12.75">
      <c r="A669" s="32"/>
    </row>
    <row r="670" ht="12.75">
      <c r="A670" s="32"/>
    </row>
    <row r="671" ht="12.75">
      <c r="A671" s="32"/>
    </row>
    <row r="672" ht="12.75">
      <c r="A672" s="32"/>
    </row>
    <row r="673" ht="12.75">
      <c r="A673" s="32"/>
    </row>
    <row r="674" ht="12.75">
      <c r="A674" s="32"/>
    </row>
    <row r="675" ht="12.75">
      <c r="A675" s="32"/>
    </row>
    <row r="676" ht="12.75">
      <c r="A676" s="32"/>
    </row>
    <row r="677" ht="12.75">
      <c r="A677" s="32"/>
    </row>
    <row r="678" ht="12.75">
      <c r="A678" s="32"/>
    </row>
    <row r="679" ht="12.75">
      <c r="A679" s="32"/>
    </row>
    <row r="680" ht="12.75">
      <c r="A680" s="32"/>
    </row>
    <row r="681" ht="12.75">
      <c r="A681" s="32"/>
    </row>
    <row r="682" ht="12.75">
      <c r="A682" s="32"/>
    </row>
    <row r="683" ht="12.75">
      <c r="A683" s="32"/>
    </row>
    <row r="684" ht="12.75">
      <c r="A684" s="32"/>
    </row>
    <row r="685" ht="12.75">
      <c r="A685" s="32"/>
    </row>
    <row r="686" ht="12.75">
      <c r="A686" s="32"/>
    </row>
    <row r="687" ht="12.75">
      <c r="A687" s="32"/>
    </row>
    <row r="688" ht="12.75">
      <c r="A688" s="32"/>
    </row>
    <row r="689" ht="12.75">
      <c r="A689" s="32"/>
    </row>
    <row r="690" ht="12.75">
      <c r="A690" s="32"/>
    </row>
    <row r="691" ht="12.75">
      <c r="A691" s="32"/>
    </row>
    <row r="692" ht="12.75">
      <c r="A692" s="32"/>
    </row>
    <row r="693" ht="12.75">
      <c r="A693" s="32"/>
    </row>
    <row r="694" ht="12.75">
      <c r="A694" s="32"/>
    </row>
    <row r="695" ht="12.75">
      <c r="A695" s="32"/>
    </row>
    <row r="696" ht="12.75">
      <c r="A696" s="32"/>
    </row>
    <row r="697" ht="12.75">
      <c r="A697" s="32"/>
    </row>
    <row r="698" ht="12.75">
      <c r="A698" s="32"/>
    </row>
    <row r="699" ht="12.75">
      <c r="A699" s="32"/>
    </row>
    <row r="700" ht="12.75">
      <c r="A700" s="32"/>
    </row>
    <row r="701" ht="12.75">
      <c r="A701" s="32"/>
    </row>
    <row r="702" ht="12.75">
      <c r="A702" s="32"/>
    </row>
    <row r="703" ht="12.75">
      <c r="A703" s="32"/>
    </row>
    <row r="704" ht="12.75">
      <c r="A704" s="32"/>
    </row>
    <row r="705" ht="12.75">
      <c r="A705" s="32"/>
    </row>
    <row r="706" ht="12.75">
      <c r="A706" s="32"/>
    </row>
    <row r="707" ht="12.75">
      <c r="A707" s="32"/>
    </row>
    <row r="708" ht="12.75">
      <c r="A708" s="32"/>
    </row>
    <row r="709" ht="12.75">
      <c r="A709" s="32"/>
    </row>
    <row r="710" ht="12.75">
      <c r="A710" s="32"/>
    </row>
    <row r="711" ht="12.75">
      <c r="A711" s="32"/>
    </row>
    <row r="712" ht="12.75">
      <c r="A712" s="32"/>
    </row>
    <row r="713" ht="12.75">
      <c r="A713" s="32"/>
    </row>
    <row r="714" ht="12.75">
      <c r="A714" s="32"/>
    </row>
    <row r="715" ht="12.75">
      <c r="A715" s="32"/>
    </row>
    <row r="716" ht="12.75">
      <c r="A716" s="32"/>
    </row>
    <row r="717" ht="12.75">
      <c r="A717" s="32"/>
    </row>
    <row r="718" ht="12.75">
      <c r="A718" s="32"/>
    </row>
    <row r="719" ht="12.75">
      <c r="A719" s="32"/>
    </row>
    <row r="720" ht="12.75">
      <c r="A720" s="32"/>
    </row>
    <row r="721" ht="12.75">
      <c r="A721" s="32"/>
    </row>
    <row r="722" ht="12.75">
      <c r="A722" s="32"/>
    </row>
    <row r="723" ht="12.75">
      <c r="A723" s="32"/>
    </row>
    <row r="724" ht="12.75">
      <c r="A724" s="32"/>
    </row>
    <row r="725" ht="12.75">
      <c r="A725" s="32"/>
    </row>
    <row r="726" ht="12.75">
      <c r="A726" s="32"/>
    </row>
    <row r="727" ht="12.75">
      <c r="A727" s="32"/>
    </row>
    <row r="728" ht="12.75">
      <c r="A728" s="32"/>
    </row>
    <row r="729" ht="12.75">
      <c r="A729" s="32"/>
    </row>
    <row r="730" ht="12.75">
      <c r="A730" s="32"/>
    </row>
    <row r="731" ht="12.75">
      <c r="A731" s="32"/>
    </row>
    <row r="732" ht="12.75">
      <c r="A732" s="32"/>
    </row>
    <row r="733" ht="12.75">
      <c r="A733" s="32"/>
    </row>
    <row r="734" ht="12.75">
      <c r="A734" s="32"/>
    </row>
    <row r="735" ht="12.75">
      <c r="A735" s="32"/>
    </row>
    <row r="736" ht="12.75">
      <c r="A736" s="32"/>
    </row>
    <row r="737" ht="12.75">
      <c r="A737" s="32"/>
    </row>
    <row r="738" ht="12.75">
      <c r="A738" s="32"/>
    </row>
    <row r="739" ht="12.75">
      <c r="A739" s="32"/>
    </row>
    <row r="740" ht="12.75">
      <c r="A740" s="32"/>
    </row>
    <row r="741" ht="12.75">
      <c r="A741" s="32"/>
    </row>
    <row r="742" ht="12.75">
      <c r="A742" s="32"/>
    </row>
    <row r="743" ht="12.75">
      <c r="A743" s="32"/>
    </row>
    <row r="744" ht="12.75">
      <c r="A744" s="32"/>
    </row>
    <row r="745" ht="12.75">
      <c r="A745" s="32"/>
    </row>
    <row r="746" ht="12.75">
      <c r="A746" s="32"/>
    </row>
    <row r="747" ht="12.75">
      <c r="A747" s="32"/>
    </row>
    <row r="748" ht="12.75">
      <c r="A748" s="32"/>
    </row>
    <row r="749" ht="12.75">
      <c r="A749" s="32"/>
    </row>
    <row r="750" ht="12.75">
      <c r="A750" s="32"/>
    </row>
    <row r="751" ht="12.75">
      <c r="A751" s="32"/>
    </row>
    <row r="752" ht="12.75">
      <c r="A752" s="32"/>
    </row>
    <row r="753" ht="12.75">
      <c r="A753" s="32"/>
    </row>
    <row r="754" ht="12.75">
      <c r="A754" s="32"/>
    </row>
    <row r="755" ht="12.75">
      <c r="A755" s="32"/>
    </row>
    <row r="756" ht="12.75">
      <c r="A756" s="32"/>
    </row>
    <row r="757" ht="12.75">
      <c r="A757" s="32"/>
    </row>
    <row r="758" ht="12.75">
      <c r="A758" s="32"/>
    </row>
    <row r="759" ht="12.75">
      <c r="A759" s="32"/>
    </row>
    <row r="760" ht="12.75">
      <c r="A760" s="32"/>
    </row>
    <row r="761" ht="12.75">
      <c r="A761" s="32"/>
    </row>
    <row r="762" ht="12.75">
      <c r="A762" s="32"/>
    </row>
    <row r="763" ht="12.75">
      <c r="A763" s="32"/>
    </row>
    <row r="764" ht="12.75">
      <c r="A764" s="32"/>
    </row>
    <row r="765" ht="12.75">
      <c r="A765" s="32"/>
    </row>
    <row r="766" ht="12.75">
      <c r="A766" s="32"/>
    </row>
    <row r="767" ht="12.75">
      <c r="A767" s="32"/>
    </row>
    <row r="768" ht="12.75">
      <c r="A768" s="32"/>
    </row>
    <row r="769" ht="12.75">
      <c r="A769" s="32"/>
    </row>
    <row r="770" ht="12.75">
      <c r="A770" s="32"/>
    </row>
    <row r="771" ht="12.75">
      <c r="A771" s="32"/>
    </row>
    <row r="772" ht="12.75">
      <c r="A772" s="32"/>
    </row>
    <row r="773" ht="12.75">
      <c r="A773" s="32"/>
    </row>
    <row r="774" ht="12.75">
      <c r="A774" s="32"/>
    </row>
    <row r="775" ht="12.75">
      <c r="A775" s="32"/>
    </row>
    <row r="776" ht="12.75">
      <c r="A776" s="32"/>
    </row>
    <row r="777" ht="12.75">
      <c r="A777" s="32"/>
    </row>
    <row r="778" ht="12.75">
      <c r="A778" s="32"/>
    </row>
    <row r="779" ht="12.75">
      <c r="A779" s="32"/>
    </row>
    <row r="780" ht="12.75">
      <c r="A780" s="32"/>
    </row>
    <row r="781" ht="12.75">
      <c r="A781" s="32"/>
    </row>
    <row r="782" ht="12.75">
      <c r="A782" s="32"/>
    </row>
    <row r="783" ht="12.75">
      <c r="A783" s="32"/>
    </row>
    <row r="784" ht="12.75">
      <c r="A784" s="32"/>
    </row>
    <row r="785" ht="12.75">
      <c r="A785" s="32"/>
    </row>
    <row r="786" ht="12.75">
      <c r="A786" s="32"/>
    </row>
    <row r="787" ht="12.75">
      <c r="A787" s="32"/>
    </row>
    <row r="788" ht="12.75">
      <c r="A788" s="32"/>
    </row>
    <row r="789" ht="12.75">
      <c r="A789" s="32"/>
    </row>
    <row r="790" ht="12.75">
      <c r="A790" s="32"/>
    </row>
    <row r="791" ht="12.75">
      <c r="A791" s="32"/>
    </row>
    <row r="792" ht="12.75">
      <c r="A792" s="32"/>
    </row>
    <row r="793" ht="12.75">
      <c r="A793" s="32"/>
    </row>
    <row r="794" ht="12.75">
      <c r="A794" s="32"/>
    </row>
    <row r="795" ht="12.75">
      <c r="A795" s="32"/>
    </row>
    <row r="796" ht="12.75">
      <c r="A796" s="32"/>
    </row>
    <row r="797" ht="12.75">
      <c r="A797" s="32"/>
    </row>
    <row r="798" ht="12.75">
      <c r="A798" s="32"/>
    </row>
    <row r="799" ht="12.75">
      <c r="A799" s="32"/>
    </row>
    <row r="800" ht="12.75">
      <c r="A800" s="32"/>
    </row>
    <row r="801" ht="12.75">
      <c r="A801" s="32"/>
    </row>
    <row r="802" ht="12.75">
      <c r="A802" s="32"/>
    </row>
    <row r="803" ht="12.75">
      <c r="A803" s="32"/>
    </row>
    <row r="804" ht="12.75">
      <c r="A804" s="32"/>
    </row>
    <row r="805" ht="12.75">
      <c r="A805" s="32"/>
    </row>
    <row r="806" ht="12.75">
      <c r="A806" s="32"/>
    </row>
    <row r="807" ht="12.75">
      <c r="A807" s="32"/>
    </row>
    <row r="808" ht="12.75">
      <c r="A808" s="32"/>
    </row>
    <row r="809" ht="12.75">
      <c r="A809" s="32"/>
    </row>
    <row r="810" ht="12.75">
      <c r="A810" s="32"/>
    </row>
    <row r="811" ht="12.75">
      <c r="A811" s="32"/>
    </row>
    <row r="812" ht="12.75">
      <c r="A812" s="32"/>
    </row>
    <row r="813" ht="12.75">
      <c r="A813" s="32"/>
    </row>
    <row r="814" ht="12.75">
      <c r="A814" s="32"/>
    </row>
    <row r="815" ht="12.75">
      <c r="A815" s="32"/>
    </row>
    <row r="816" ht="12.75">
      <c r="A816" s="32"/>
    </row>
    <row r="817" ht="12.75">
      <c r="A817" s="32"/>
    </row>
    <row r="818" ht="12.75">
      <c r="A818" s="32"/>
    </row>
    <row r="819" ht="12.75">
      <c r="A819" s="32"/>
    </row>
    <row r="820" ht="12.75">
      <c r="A820" s="32"/>
    </row>
    <row r="821" ht="12.75">
      <c r="A821" s="32"/>
    </row>
    <row r="822" ht="12.75">
      <c r="A822" s="32"/>
    </row>
    <row r="823" ht="12.75">
      <c r="A823" s="32"/>
    </row>
    <row r="824" ht="12.75">
      <c r="A824" s="32"/>
    </row>
    <row r="825" ht="12.75">
      <c r="A825" s="32"/>
    </row>
    <row r="826" ht="12.75">
      <c r="A826" s="32"/>
    </row>
    <row r="827" ht="12.75">
      <c r="A827" s="32"/>
    </row>
    <row r="828" ht="12.75">
      <c r="A828" s="32"/>
    </row>
    <row r="829" ht="12.75">
      <c r="A829" s="32"/>
    </row>
    <row r="830" ht="12.75">
      <c r="A830" s="32"/>
    </row>
    <row r="831" ht="12.75">
      <c r="A831" s="32"/>
    </row>
    <row r="832" ht="12.75">
      <c r="A832" s="32"/>
    </row>
    <row r="833" ht="12.75">
      <c r="A833" s="32"/>
    </row>
    <row r="834" ht="12.75">
      <c r="A834" s="32"/>
    </row>
    <row r="835" ht="12.75">
      <c r="A835" s="32"/>
    </row>
    <row r="836" ht="12.75">
      <c r="A836" s="32"/>
    </row>
    <row r="837" ht="12.75">
      <c r="A837" s="32"/>
    </row>
    <row r="838" ht="12.75">
      <c r="A838" s="32"/>
    </row>
    <row r="839" ht="12.75">
      <c r="A839" s="32"/>
    </row>
    <row r="840" ht="12.75">
      <c r="A840" s="32"/>
    </row>
    <row r="841" ht="12.75">
      <c r="A841" s="32"/>
    </row>
    <row r="842" ht="12.75">
      <c r="A842" s="32"/>
    </row>
    <row r="843" ht="12.75">
      <c r="A843" s="32"/>
    </row>
    <row r="844" ht="12.75">
      <c r="A844" s="32"/>
    </row>
    <row r="845" ht="12.75">
      <c r="A845" s="32"/>
    </row>
    <row r="846" ht="12.75">
      <c r="A846" s="32"/>
    </row>
    <row r="847" ht="12.75">
      <c r="A847" s="32"/>
    </row>
    <row r="848" ht="12.75">
      <c r="A848" s="32"/>
    </row>
    <row r="849" ht="12.75">
      <c r="A849" s="32"/>
    </row>
    <row r="850" ht="12.75">
      <c r="A850" s="32"/>
    </row>
    <row r="851" ht="12.75">
      <c r="A851" s="32"/>
    </row>
    <row r="852" ht="12.75">
      <c r="A852" s="32"/>
    </row>
    <row r="853" ht="12.75">
      <c r="A853" s="32"/>
    </row>
    <row r="854" ht="12.75">
      <c r="A854" s="32"/>
    </row>
    <row r="855" ht="12.75">
      <c r="A855" s="32"/>
    </row>
    <row r="856" ht="12.75">
      <c r="A856" s="32"/>
    </row>
    <row r="857" ht="12.75">
      <c r="A857" s="32"/>
    </row>
    <row r="858" ht="12.75">
      <c r="A858" s="32"/>
    </row>
    <row r="859" ht="12.75">
      <c r="A859" s="32"/>
    </row>
    <row r="860" ht="12.75">
      <c r="A860" s="32"/>
    </row>
    <row r="861" ht="12.75">
      <c r="A861" s="32"/>
    </row>
    <row r="862" ht="12.75">
      <c r="A862" s="32"/>
    </row>
    <row r="863" ht="12.75">
      <c r="A863" s="32"/>
    </row>
    <row r="864" ht="12.75">
      <c r="A864" s="32"/>
    </row>
    <row r="865" ht="12.75">
      <c r="A865" s="32"/>
    </row>
    <row r="866" ht="12.75">
      <c r="A866" s="32"/>
    </row>
    <row r="867" ht="12.75">
      <c r="A867" s="32"/>
    </row>
    <row r="868" ht="12.75">
      <c r="A868" s="32"/>
    </row>
    <row r="869" ht="12.75">
      <c r="A869" s="32"/>
    </row>
    <row r="870" ht="12.75">
      <c r="A870" s="32"/>
    </row>
    <row r="871" ht="12.75">
      <c r="A871" s="32"/>
    </row>
    <row r="872" ht="12.75">
      <c r="A872" s="32"/>
    </row>
    <row r="873" ht="12.75">
      <c r="A873" s="32"/>
    </row>
    <row r="874" ht="12.75">
      <c r="A874" s="32"/>
    </row>
    <row r="875" ht="12.75">
      <c r="A875" s="32"/>
    </row>
    <row r="876" ht="12.75">
      <c r="A876" s="32"/>
    </row>
    <row r="877" ht="12.75">
      <c r="A877" s="32"/>
    </row>
    <row r="878" ht="12.75">
      <c r="A878" s="32"/>
    </row>
    <row r="879" ht="12.75">
      <c r="A879" s="32"/>
    </row>
    <row r="880" ht="12.75">
      <c r="A880" s="32"/>
    </row>
    <row r="881" ht="12.75">
      <c r="A881" s="32"/>
    </row>
    <row r="882" ht="12.75">
      <c r="A882" s="32"/>
    </row>
    <row r="883" ht="12.75">
      <c r="A883" s="32"/>
    </row>
    <row r="884" ht="12.75">
      <c r="A884" s="32"/>
    </row>
    <row r="885" ht="12.75">
      <c r="A885" s="32"/>
    </row>
    <row r="886" ht="12.75">
      <c r="A886" s="32"/>
    </row>
    <row r="887" ht="12.75">
      <c r="A887" s="32"/>
    </row>
    <row r="888" ht="12.75">
      <c r="A888" s="32"/>
    </row>
    <row r="889" ht="12.75">
      <c r="A889" s="32"/>
    </row>
    <row r="890" ht="12.75">
      <c r="A890" s="32"/>
    </row>
    <row r="891" ht="12.75">
      <c r="A891" s="32"/>
    </row>
    <row r="892" ht="12.75">
      <c r="A892" s="32"/>
    </row>
    <row r="893" ht="12.75">
      <c r="A893" s="32"/>
    </row>
    <row r="894" ht="12.75">
      <c r="A894" s="32"/>
    </row>
    <row r="895" ht="12.75">
      <c r="A895" s="32"/>
    </row>
    <row r="896" ht="12.75">
      <c r="A896" s="32"/>
    </row>
    <row r="897" ht="12.75">
      <c r="A897" s="32"/>
    </row>
    <row r="898" ht="12.75">
      <c r="A898" s="32"/>
    </row>
    <row r="899" ht="12.75">
      <c r="A899" s="32"/>
    </row>
    <row r="900" ht="12.75">
      <c r="A900" s="32"/>
    </row>
    <row r="901" ht="12.75">
      <c r="A901" s="32"/>
    </row>
    <row r="902" ht="12.75">
      <c r="A902" s="32"/>
    </row>
    <row r="903" ht="12.75">
      <c r="A903" s="32"/>
    </row>
    <row r="904" ht="12.75">
      <c r="A904" s="32"/>
    </row>
    <row r="905" ht="12.75">
      <c r="A905" s="32"/>
    </row>
    <row r="906" ht="12.75">
      <c r="A906" s="32"/>
    </row>
    <row r="907" ht="12.75">
      <c r="A907" s="32"/>
    </row>
    <row r="908" ht="12.75">
      <c r="A908" s="32"/>
    </row>
    <row r="909" ht="12.75">
      <c r="A909" s="32"/>
    </row>
    <row r="910" ht="12.75">
      <c r="A910" s="32"/>
    </row>
    <row r="911" ht="12.75">
      <c r="A911" s="32"/>
    </row>
    <row r="912" ht="12.75">
      <c r="A912" s="32"/>
    </row>
    <row r="913" ht="12.75">
      <c r="A913" s="32"/>
    </row>
    <row r="914" ht="12.75">
      <c r="A914" s="32"/>
    </row>
    <row r="915" ht="12.75">
      <c r="A915" s="32"/>
    </row>
    <row r="916" ht="12.75">
      <c r="A916" s="32"/>
    </row>
    <row r="917" ht="12.75">
      <c r="A917" s="32"/>
    </row>
    <row r="918" ht="12.75">
      <c r="A918" s="32"/>
    </row>
    <row r="919" ht="12.75">
      <c r="A919" s="32"/>
    </row>
    <row r="920" ht="12.75">
      <c r="A920" s="32"/>
    </row>
    <row r="921" ht="12.75">
      <c r="A921" s="32"/>
    </row>
    <row r="922" ht="12.75">
      <c r="A922" s="32"/>
    </row>
    <row r="923" ht="12.75">
      <c r="A923" s="32"/>
    </row>
    <row r="924" ht="12.75">
      <c r="A924" s="32"/>
    </row>
    <row r="925" ht="12.75">
      <c r="A925" s="32"/>
    </row>
    <row r="926" ht="12.75">
      <c r="A926" s="32"/>
    </row>
    <row r="927" ht="12.75">
      <c r="A927" s="32"/>
    </row>
    <row r="928" ht="12.75">
      <c r="A928" s="32"/>
    </row>
    <row r="929" ht="12.75">
      <c r="A929" s="32"/>
    </row>
    <row r="930" ht="12.75">
      <c r="A930" s="32"/>
    </row>
    <row r="931" ht="12.75">
      <c r="A931" s="32"/>
    </row>
    <row r="932" ht="12.75">
      <c r="A932" s="32"/>
    </row>
    <row r="933" ht="12.75">
      <c r="A933" s="32"/>
    </row>
    <row r="934" ht="12.75">
      <c r="A934" s="32"/>
    </row>
    <row r="935" ht="12.75">
      <c r="A935" s="32"/>
    </row>
    <row r="936" ht="12.75">
      <c r="A936" s="32"/>
    </row>
    <row r="937" ht="12.75">
      <c r="A937" s="32"/>
    </row>
    <row r="938" ht="12.75">
      <c r="A938" s="32"/>
    </row>
    <row r="939" ht="12.75">
      <c r="A939" s="32"/>
    </row>
    <row r="940" ht="12.75">
      <c r="A940" s="32"/>
    </row>
    <row r="941" ht="12.75">
      <c r="A941" s="32"/>
    </row>
    <row r="942" ht="12.75">
      <c r="A942" s="32"/>
    </row>
    <row r="943" ht="12.75">
      <c r="A943" s="32"/>
    </row>
    <row r="944" ht="12.75">
      <c r="A944" s="32"/>
    </row>
    <row r="945" ht="12.75">
      <c r="A945" s="32"/>
    </row>
    <row r="946" ht="12.75">
      <c r="A946" s="32"/>
    </row>
    <row r="947" ht="12.75">
      <c r="A947" s="32"/>
    </row>
    <row r="948" ht="12.75">
      <c r="A948" s="32"/>
    </row>
    <row r="949" ht="12.75">
      <c r="A949" s="32"/>
    </row>
    <row r="950" ht="12.75">
      <c r="A950" s="32"/>
    </row>
    <row r="951" ht="12.75">
      <c r="A951" s="32"/>
    </row>
    <row r="952" ht="12.75">
      <c r="A952" s="32"/>
    </row>
    <row r="953" ht="12.75">
      <c r="A953" s="32"/>
    </row>
    <row r="954" ht="12.75">
      <c r="A954" s="32"/>
    </row>
    <row r="955" ht="12.75">
      <c r="A955" s="32"/>
    </row>
    <row r="956" ht="12.75">
      <c r="A956" s="32"/>
    </row>
    <row r="957" ht="12.75">
      <c r="A957" s="32"/>
    </row>
    <row r="958" ht="12.75">
      <c r="A958" s="32"/>
    </row>
    <row r="959" ht="12.75">
      <c r="A959" s="32"/>
    </row>
    <row r="960" ht="12.75">
      <c r="A960" s="32"/>
    </row>
    <row r="961" ht="12.75">
      <c r="A961" s="32"/>
    </row>
    <row r="962" ht="12.75">
      <c r="A962" s="32"/>
    </row>
    <row r="963" ht="12.75">
      <c r="A963" s="32"/>
    </row>
    <row r="964" ht="12.75">
      <c r="A964" s="32"/>
    </row>
    <row r="965" ht="12.75">
      <c r="A965" s="32"/>
    </row>
    <row r="966" ht="12.75">
      <c r="A966" s="32"/>
    </row>
    <row r="967" ht="12.75">
      <c r="A967" s="32"/>
    </row>
    <row r="968" ht="12.75">
      <c r="A968" s="32"/>
    </row>
    <row r="969" ht="12.75">
      <c r="A969" s="32"/>
    </row>
    <row r="970" ht="12.75">
      <c r="A970" s="32"/>
    </row>
    <row r="971" ht="12.75">
      <c r="A971" s="32"/>
    </row>
    <row r="972" ht="12.75">
      <c r="A972" s="32"/>
    </row>
    <row r="973" ht="12.75">
      <c r="A973" s="32"/>
    </row>
    <row r="974" ht="12.75">
      <c r="A974" s="32"/>
    </row>
    <row r="975" ht="12.75">
      <c r="A975" s="32"/>
    </row>
    <row r="976" ht="12.75">
      <c r="A976" s="32"/>
    </row>
    <row r="977" ht="12.75">
      <c r="A977" s="32"/>
    </row>
    <row r="978" ht="12.75">
      <c r="A978" s="32"/>
    </row>
    <row r="979" ht="12.75">
      <c r="A979" s="32"/>
    </row>
    <row r="980" ht="12.75">
      <c r="A980" s="32"/>
    </row>
    <row r="981" ht="12.75">
      <c r="A981" s="32"/>
    </row>
    <row r="982" ht="12.75">
      <c r="A982" s="32"/>
    </row>
    <row r="983" ht="12.75">
      <c r="A983" s="32"/>
    </row>
    <row r="984" ht="12.75">
      <c r="A984" s="32"/>
    </row>
    <row r="985" ht="12.75">
      <c r="A985" s="32"/>
    </row>
    <row r="986" ht="12.75">
      <c r="A986" s="32"/>
    </row>
    <row r="987" ht="12.75">
      <c r="A987" s="32"/>
    </row>
    <row r="988" ht="12.75">
      <c r="A988" s="32"/>
    </row>
    <row r="989" ht="12.75">
      <c r="A989" s="32"/>
    </row>
    <row r="990" ht="12.75">
      <c r="A990" s="32"/>
    </row>
    <row r="991" ht="12.75">
      <c r="A991" s="32"/>
    </row>
    <row r="992" ht="12.75">
      <c r="A992" s="32"/>
    </row>
    <row r="993" ht="12.75">
      <c r="A993" s="32"/>
    </row>
    <row r="994" ht="12.75">
      <c r="A994" s="32"/>
    </row>
    <row r="995" ht="12.75">
      <c r="A995" s="32"/>
    </row>
    <row r="996" ht="12.75">
      <c r="A996" s="32"/>
    </row>
    <row r="997" ht="12.75">
      <c r="A997" s="32"/>
    </row>
    <row r="998" ht="12.75">
      <c r="A998" s="32"/>
    </row>
    <row r="999" ht="12.75">
      <c r="A999" s="32"/>
    </row>
    <row r="1000" ht="12.75">
      <c r="A1000" s="32"/>
    </row>
    <row r="1001" ht="12.75">
      <c r="A1001" s="32"/>
    </row>
    <row r="1002" ht="12.75">
      <c r="A1002" s="32"/>
    </row>
    <row r="1003" ht="12.75">
      <c r="A1003" s="32"/>
    </row>
    <row r="1004" ht="12.75">
      <c r="A1004" s="32"/>
    </row>
    <row r="1005" ht="12.75">
      <c r="A1005" s="32"/>
    </row>
    <row r="1006" ht="12.75">
      <c r="A1006" s="32"/>
    </row>
    <row r="1007" ht="12.75">
      <c r="A1007" s="32"/>
    </row>
    <row r="1008" ht="12.75">
      <c r="A1008" s="32"/>
    </row>
    <row r="1009" ht="12.75">
      <c r="A1009" s="32"/>
    </row>
    <row r="1010" ht="12.75">
      <c r="A1010" s="32"/>
    </row>
    <row r="1011" ht="12.75">
      <c r="A1011" s="32"/>
    </row>
    <row r="1012" ht="12.75">
      <c r="A1012" s="32"/>
    </row>
    <row r="1013" ht="12.75">
      <c r="A1013" s="32"/>
    </row>
    <row r="1014" ht="12.75">
      <c r="A1014" s="32"/>
    </row>
    <row r="1015" ht="12.75">
      <c r="A1015" s="32"/>
    </row>
    <row r="1016" ht="12.75">
      <c r="A1016" s="32"/>
    </row>
    <row r="1017" ht="12.75">
      <c r="A1017" s="32"/>
    </row>
    <row r="1018" ht="12.75">
      <c r="A1018" s="32"/>
    </row>
    <row r="1019" ht="12.75">
      <c r="A1019" s="32"/>
    </row>
    <row r="1020" ht="12.75">
      <c r="A1020" s="32"/>
    </row>
    <row r="1021" ht="12.75">
      <c r="A1021" s="32"/>
    </row>
    <row r="1022" ht="12.75">
      <c r="A1022" s="32"/>
    </row>
    <row r="1023" ht="12.75">
      <c r="A1023" s="32"/>
    </row>
    <row r="1024" ht="12.75">
      <c r="A1024" s="32"/>
    </row>
    <row r="1025" ht="12.75">
      <c r="A1025" s="32"/>
    </row>
    <row r="1026" ht="12.75">
      <c r="A1026" s="32"/>
    </row>
    <row r="1027" ht="12.75">
      <c r="A1027" s="32"/>
    </row>
    <row r="1028" ht="12.75">
      <c r="A1028" s="32"/>
    </row>
    <row r="1029" ht="12.75">
      <c r="A1029" s="32"/>
    </row>
    <row r="1030" ht="12.75">
      <c r="A1030" s="32"/>
    </row>
    <row r="1031" ht="12.75">
      <c r="A1031" s="32"/>
    </row>
    <row r="1032" ht="12.75">
      <c r="A1032" s="32"/>
    </row>
    <row r="1033" ht="12.75">
      <c r="A1033" s="32"/>
    </row>
    <row r="1034" ht="12.75">
      <c r="A1034" s="32"/>
    </row>
    <row r="1035" ht="12.75">
      <c r="A1035" s="32"/>
    </row>
    <row r="1036" ht="12.75">
      <c r="A1036" s="32"/>
    </row>
    <row r="1037" ht="12.75">
      <c r="A1037" s="32"/>
    </row>
    <row r="1038" ht="12.75">
      <c r="A1038" s="32"/>
    </row>
    <row r="1039" ht="12.75">
      <c r="A1039" s="32"/>
    </row>
    <row r="1040" ht="12.75">
      <c r="A1040" s="32"/>
    </row>
    <row r="1041" ht="12.75">
      <c r="A1041" s="32"/>
    </row>
    <row r="1042" ht="12.75">
      <c r="A1042" s="32"/>
    </row>
    <row r="1043" ht="12.75">
      <c r="A1043" s="32"/>
    </row>
    <row r="1044" ht="12.75">
      <c r="A1044" s="32"/>
    </row>
    <row r="1045" ht="12.75">
      <c r="A1045" s="32"/>
    </row>
    <row r="1046" ht="12.75">
      <c r="A1046" s="32"/>
    </row>
    <row r="1047" ht="12.75">
      <c r="A1047" s="32"/>
    </row>
    <row r="1048" ht="12.75">
      <c r="A1048" s="32"/>
    </row>
    <row r="1049" ht="12.75">
      <c r="A1049" s="32"/>
    </row>
    <row r="1050" ht="12.75">
      <c r="A1050" s="32"/>
    </row>
    <row r="1051" ht="12.75">
      <c r="A1051" s="32"/>
    </row>
    <row r="1052" ht="12.75">
      <c r="A1052" s="32"/>
    </row>
    <row r="1053" ht="12.75">
      <c r="A1053" s="32"/>
    </row>
    <row r="1054" ht="12.75">
      <c r="A1054" s="32"/>
    </row>
    <row r="1055" ht="12.75">
      <c r="A1055" s="32"/>
    </row>
    <row r="1056" ht="12.75">
      <c r="A1056" s="32"/>
    </row>
    <row r="1057" ht="12.75">
      <c r="A1057" s="32"/>
    </row>
    <row r="1058" ht="12.75">
      <c r="A1058" s="32"/>
    </row>
    <row r="1059" ht="12.75">
      <c r="A1059" s="32"/>
    </row>
    <row r="1060" ht="12.75">
      <c r="A1060" s="32"/>
    </row>
    <row r="1061" ht="12.75">
      <c r="A1061" s="32"/>
    </row>
    <row r="1062" ht="12.75">
      <c r="A1062" s="32"/>
    </row>
    <row r="1063" ht="12.75">
      <c r="A1063" s="32"/>
    </row>
    <row r="1064" ht="12.75">
      <c r="A1064" s="32"/>
    </row>
    <row r="1065" ht="12.75">
      <c r="A1065" s="32"/>
    </row>
    <row r="1066" ht="12.75">
      <c r="A1066" s="32"/>
    </row>
    <row r="1067" ht="12.75">
      <c r="A1067" s="32"/>
    </row>
    <row r="1068" ht="12.75">
      <c r="A1068" s="32"/>
    </row>
    <row r="1069" ht="12.75">
      <c r="A1069" s="32"/>
    </row>
    <row r="1070" ht="12.75">
      <c r="A1070" s="32"/>
    </row>
  </sheetData>
  <mergeCells count="3">
    <mergeCell ref="A1:J1"/>
    <mergeCell ref="A2:J2"/>
    <mergeCell ref="A3:J3"/>
  </mergeCells>
  <printOptions/>
  <pageMargins left="0.7480314960629921" right="0.2362204724409449" top="0.2362204724409449" bottom="0.2362204724409449" header="0.2362204724409449" footer="0.2362204724409449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Department</dc:creator>
  <cp:keywords/>
  <dc:description/>
  <cp:lastModifiedBy>Engineering Department</cp:lastModifiedBy>
  <cp:lastPrinted>2000-08-28T10:14:10Z</cp:lastPrinted>
  <dcterms:created xsi:type="dcterms:W3CDTF">2000-08-28T09:46:44Z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